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 tabRatio="918"/>
  </bookViews>
  <sheets>
    <sheet name="List of Appendices" sheetId="1" r:id="rId1"/>
    <sheet name="Appendix 2.1" sheetId="2" r:id="rId2"/>
    <sheet name="Appendix 2.2" sheetId="18" r:id="rId3"/>
    <sheet name="Appendix 3" sheetId="3" r:id="rId4"/>
    <sheet name="Appendix 4" sheetId="5" r:id="rId5"/>
    <sheet name="Appendix 5" sheetId="6" r:id="rId6"/>
    <sheet name="Appendix 6.1" sheetId="8" r:id="rId7"/>
    <sheet name="Appendix 6.2" sheetId="19" r:id="rId8"/>
    <sheet name="Appendix 7" sheetId="7" r:id="rId9"/>
    <sheet name="Appendix 8" sheetId="10" r:id="rId10"/>
    <sheet name="Appendix 9" sheetId="11" r:id="rId11"/>
    <sheet name="Appendix 10" sheetId="12" r:id="rId12"/>
    <sheet name="Appendix 11" sheetId="13" r:id="rId13"/>
    <sheet name="Appendix 12" sheetId="20" r:id="rId14"/>
  </sheets>
  <definedNames>
    <definedName name="_xlnm._FilterDatabase" localSheetId="11" hidden="1">'Appendix 10'!$B$1:$E$1</definedName>
    <definedName name="_xlnm._FilterDatabase" localSheetId="12" hidden="1">'Appendix 11'!$A$1:$E$1</definedName>
    <definedName name="_xlnm._FilterDatabase" localSheetId="13" hidden="1">'Appendix 12'!$A$1:$J$204</definedName>
    <definedName name="_xlnm._FilterDatabase" localSheetId="1" hidden="1">'Appendix 2.1'!$A$1:$C$1</definedName>
    <definedName name="_xlnm._FilterDatabase" localSheetId="2" hidden="1">'Appendix 2.2'!$A$1:$O$68</definedName>
    <definedName name="_xlnm._FilterDatabase" localSheetId="6" hidden="1">'Appendix 6.1'!$A$1:$J$276</definedName>
    <definedName name="_xlnm._FilterDatabase" localSheetId="7" hidden="1">'Appendix 6.2'!$A$1:$Q$397</definedName>
    <definedName name="_Toc520905681" localSheetId="0">'List of Appendices'!$A$2</definedName>
    <definedName name="_Toc520905682" localSheetId="0">'List of Appendices'!$A$6</definedName>
    <definedName name="_Toc520905683" localSheetId="0">'List of Appendices'!$A$7</definedName>
    <definedName name="_Toc520905684" localSheetId="0">'List of Appendices'!$A$8</definedName>
    <definedName name="_Toc520905685" localSheetId="0">'List of Appendices'!$A$9</definedName>
    <definedName name="_Toc520905686" localSheetId="0">'List of Appendices'!$A$10</definedName>
    <definedName name="_Toc520905687" localSheetId="0">'List of Appendices'!$A$11</definedName>
    <definedName name="_Toc520905688" localSheetId="0">'List of Appendices'!$A$12</definedName>
    <definedName name="_Toc520905689" localSheetId="0">'List of Appendices'!$A$13</definedName>
    <definedName name="_Toc520905690" localSheetId="0">'List of Appendices'!$A$14</definedName>
    <definedName name="_Toc520905691" localSheetId="0">'List of Appendices'!$A$15</definedName>
    <definedName name="_Toc520905692" localSheetId="0">'List of Appendices'!$A$16</definedName>
    <definedName name="_Toc520905693" localSheetId="12">'Appendix 11'!#REF!</definedName>
    <definedName name="_Toc520905694" localSheetId="0">'List of Appendices'!$A$18</definedName>
    <definedName name="_Toc520905695" localSheetId="0">'List of Appendices'!#REF!</definedName>
    <definedName name="_xlnm.Print_Titles" localSheetId="12">'Appendix 11'!$1:$1</definedName>
    <definedName name="_xlnm.Print_Titles" localSheetId="13">'Appendix 12'!$B:$B,'Appendix 12'!$1:$1</definedName>
    <definedName name="_xlnm.Print_Titles" localSheetId="1">'Appendix 2.1'!$1:$1</definedName>
    <definedName name="_xlnm.Print_Titles" localSheetId="2">'Appendix 2.2'!$A:$C,'Appendix 2.2'!$1:$1</definedName>
    <definedName name="_xlnm.Print_Titles" localSheetId="6">'Appendix 6.1'!$A:$A,'Appendix 6.1'!$1:$1</definedName>
    <definedName name="_xlnm.Print_Titles" localSheetId="7">'Appendix 6.2'!$1:$1</definedName>
    <definedName name="_xlnm.Print_Titles" localSheetId="0">'List of Appendices'!$1:$1</definedName>
  </definedNames>
  <calcPr calcId="145621"/>
</workbook>
</file>

<file path=xl/calcChain.xml><?xml version="1.0" encoding="utf-8"?>
<calcChain xmlns="http://schemas.openxmlformats.org/spreadsheetml/2006/main">
  <c r="C13" i="11" l="1"/>
  <c r="B13" i="11"/>
  <c r="D201" i="20" l="1"/>
  <c r="D197" i="20" l="1"/>
  <c r="E197" i="20"/>
  <c r="C197" i="20"/>
  <c r="E205" i="20"/>
  <c r="C205" i="20"/>
  <c r="E204" i="20"/>
  <c r="C204" i="20"/>
  <c r="E196" i="20"/>
  <c r="C196" i="20"/>
  <c r="E195" i="20"/>
  <c r="C195" i="20"/>
  <c r="E194" i="20"/>
  <c r="C194" i="20"/>
  <c r="E200" i="20"/>
  <c r="C200" i="20"/>
  <c r="E199" i="20"/>
  <c r="C199" i="20"/>
  <c r="E201" i="20"/>
  <c r="E202" i="20" s="1"/>
  <c r="C201" i="20"/>
  <c r="D200" i="20"/>
  <c r="D202" i="20" s="1"/>
  <c r="D199" i="20"/>
  <c r="D204" i="20"/>
  <c r="D196" i="20"/>
  <c r="D198" i="20" s="1"/>
  <c r="D195" i="20"/>
  <c r="D194" i="20"/>
  <c r="D205" i="20"/>
  <c r="F201" i="20" l="1"/>
  <c r="C202" i="20"/>
  <c r="F199" i="20"/>
  <c r="F200" i="20"/>
  <c r="F194" i="20"/>
  <c r="F195" i="20"/>
  <c r="F196" i="20"/>
  <c r="F197" i="20"/>
  <c r="C198" i="20"/>
  <c r="E198" i="20"/>
  <c r="F198" i="20" l="1"/>
  <c r="F202" i="20"/>
  <c r="Q247" i="19" l="1"/>
  <c r="Q246" i="19"/>
  <c r="Q245" i="19"/>
  <c r="Q241" i="19"/>
  <c r="Q240" i="19"/>
  <c r="Q232" i="19"/>
  <c r="Q230" i="19"/>
  <c r="Q228" i="19"/>
  <c r="Q227" i="19"/>
  <c r="Q225" i="19"/>
  <c r="Q223" i="19"/>
  <c r="Q222" i="19"/>
  <c r="Q221" i="19"/>
  <c r="Q220" i="19"/>
  <c r="Q219" i="19"/>
  <c r="Q218" i="19"/>
  <c r="Q214" i="19"/>
  <c r="Q211" i="19"/>
  <c r="Q210" i="19"/>
  <c r="Q206" i="19"/>
  <c r="Q205" i="19"/>
  <c r="Q161" i="19"/>
  <c r="Q160" i="19"/>
  <c r="Q159" i="19"/>
  <c r="Q158" i="19"/>
  <c r="Q156" i="19"/>
  <c r="Q155" i="19"/>
  <c r="Q154" i="19"/>
  <c r="Q151" i="19"/>
  <c r="Q150" i="19"/>
  <c r="Q148" i="19"/>
  <c r="Q147" i="19"/>
  <c r="Q146" i="19"/>
  <c r="Q145" i="19"/>
  <c r="Q144" i="19"/>
  <c r="Q130" i="19"/>
  <c r="Q127" i="19"/>
  <c r="Q124" i="19"/>
  <c r="Q121" i="19"/>
  <c r="Q120" i="19"/>
  <c r="Q119" i="19"/>
  <c r="Q118" i="19"/>
  <c r="Q114" i="19"/>
  <c r="Q112" i="19"/>
  <c r="Q111" i="19"/>
  <c r="Q109" i="19"/>
  <c r="Q108" i="19"/>
  <c r="Q107" i="19"/>
  <c r="Q106" i="19"/>
  <c r="Q105" i="19"/>
  <c r="Q103" i="19"/>
  <c r="Q102" i="19"/>
  <c r="Q101" i="19"/>
  <c r="Q100" i="19"/>
  <c r="Q99" i="19"/>
  <c r="Q98" i="19"/>
  <c r="Q97" i="19"/>
  <c r="Q96" i="19"/>
  <c r="Q94" i="19"/>
  <c r="Q93" i="19"/>
  <c r="Q92" i="19"/>
  <c r="Q91" i="19"/>
  <c r="Q90" i="19"/>
  <c r="Q89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4" i="19"/>
  <c r="Q3" i="19"/>
  <c r="Q2" i="19"/>
  <c r="O3" i="18" l="1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2" i="18"/>
  <c r="D3" i="11"/>
  <c r="D4" i="11"/>
  <c r="D5" i="11"/>
  <c r="D6" i="11"/>
  <c r="D7" i="11"/>
  <c r="D8" i="11"/>
  <c r="D9" i="11"/>
  <c r="D10" i="11"/>
  <c r="D11" i="11"/>
  <c r="D12" i="11"/>
  <c r="D13" i="11"/>
  <c r="D2" i="11"/>
  <c r="D3" i="7"/>
  <c r="D4" i="7"/>
  <c r="D5" i="7"/>
  <c r="D6" i="7"/>
  <c r="D7" i="7"/>
  <c r="D8" i="7"/>
  <c r="D9" i="7"/>
  <c r="D10" i="7"/>
  <c r="D11" i="7"/>
  <c r="D12" i="7"/>
  <c r="D13" i="7"/>
  <c r="D2" i="7"/>
  <c r="N397" i="19"/>
  <c r="N396" i="19"/>
  <c r="N395" i="19"/>
  <c r="N394" i="19"/>
  <c r="N393" i="19"/>
  <c r="N392" i="19"/>
  <c r="N391" i="19"/>
  <c r="N390" i="19"/>
  <c r="N389" i="19"/>
  <c r="N388" i="19"/>
  <c r="N387" i="19"/>
  <c r="N386" i="19"/>
  <c r="N385" i="19"/>
  <c r="N384" i="19"/>
  <c r="N383" i="19"/>
  <c r="N382" i="19"/>
  <c r="N381" i="19"/>
  <c r="N380" i="19"/>
  <c r="N379" i="19"/>
  <c r="N378" i="19"/>
  <c r="N377" i="19"/>
  <c r="N376" i="19"/>
  <c r="N375" i="19"/>
  <c r="N374" i="19"/>
  <c r="N373" i="19"/>
  <c r="N372" i="19"/>
  <c r="N371" i="19"/>
  <c r="N370" i="19"/>
  <c r="N369" i="19"/>
  <c r="N368" i="19"/>
  <c r="N367" i="19"/>
  <c r="N366" i="19"/>
  <c r="N365" i="19"/>
  <c r="N364" i="19"/>
  <c r="N363" i="19"/>
  <c r="N362" i="19"/>
  <c r="N361" i="19"/>
  <c r="N360" i="19"/>
  <c r="N359" i="19"/>
  <c r="N358" i="19"/>
  <c r="N357" i="19"/>
  <c r="N356" i="19"/>
  <c r="N355" i="19"/>
  <c r="N354" i="19"/>
  <c r="N353" i="19"/>
  <c r="N352" i="19"/>
  <c r="N351" i="19"/>
  <c r="N350" i="19"/>
  <c r="N349" i="19"/>
  <c r="N348" i="19"/>
  <c r="N347" i="19"/>
  <c r="N346" i="19"/>
  <c r="N345" i="19"/>
  <c r="N344" i="19"/>
  <c r="N343" i="19"/>
  <c r="N342" i="19"/>
  <c r="N341" i="19"/>
  <c r="N340" i="19"/>
  <c r="N339" i="19"/>
  <c r="N338" i="19"/>
  <c r="N337" i="19"/>
  <c r="N336" i="19"/>
  <c r="N335" i="19"/>
  <c r="N334" i="19"/>
  <c r="N333" i="19"/>
  <c r="N332" i="19"/>
  <c r="N331" i="19"/>
  <c r="N330" i="19"/>
  <c r="N329" i="19"/>
  <c r="N328" i="19"/>
  <c r="N327" i="19"/>
  <c r="N326" i="19"/>
  <c r="N325" i="19"/>
  <c r="N324" i="19"/>
  <c r="N323" i="19"/>
  <c r="N322" i="19"/>
  <c r="N321" i="19"/>
  <c r="N320" i="19"/>
  <c r="N319" i="19"/>
  <c r="N318" i="19"/>
  <c r="N317" i="19"/>
  <c r="N316" i="19"/>
  <c r="N315" i="19"/>
  <c r="N314" i="19"/>
  <c r="N313" i="19"/>
  <c r="N312" i="19"/>
  <c r="N311" i="19"/>
  <c r="N310" i="19"/>
  <c r="N309" i="19"/>
  <c r="N308" i="19"/>
  <c r="N307" i="19"/>
  <c r="N306" i="19"/>
  <c r="N305" i="19"/>
  <c r="N304" i="19"/>
  <c r="N303" i="19"/>
  <c r="N302" i="19"/>
  <c r="N301" i="19"/>
  <c r="N300" i="19"/>
  <c r="N299" i="19"/>
  <c r="N298" i="19"/>
  <c r="N297" i="19"/>
  <c r="N296" i="19"/>
  <c r="N295" i="19"/>
  <c r="N294" i="19"/>
  <c r="N293" i="19"/>
  <c r="N292" i="19"/>
  <c r="N291" i="19"/>
  <c r="N290" i="19"/>
  <c r="N289" i="19"/>
  <c r="N288" i="19"/>
  <c r="N287" i="19"/>
  <c r="N286" i="19"/>
  <c r="N285" i="19"/>
  <c r="N284" i="19"/>
  <c r="N283" i="19"/>
  <c r="N282" i="19"/>
  <c r="N281" i="19"/>
  <c r="N280" i="19"/>
  <c r="N279" i="19"/>
  <c r="N278" i="19"/>
  <c r="N277" i="19"/>
  <c r="N276" i="19"/>
  <c r="N275" i="19"/>
  <c r="N274" i="19"/>
  <c r="N273" i="19"/>
  <c r="N272" i="19"/>
  <c r="N271" i="19"/>
  <c r="N270" i="19"/>
  <c r="N269" i="19"/>
  <c r="N268" i="19"/>
  <c r="N267" i="19"/>
  <c r="N266" i="19"/>
  <c r="N265" i="19"/>
  <c r="N264" i="19"/>
  <c r="N263" i="19"/>
  <c r="N262" i="19"/>
  <c r="N261" i="19"/>
  <c r="N260" i="19"/>
  <c r="N259" i="19"/>
  <c r="N258" i="19"/>
  <c r="N257" i="19"/>
  <c r="N256" i="19"/>
  <c r="N255" i="19"/>
  <c r="N254" i="19"/>
  <c r="N253" i="19"/>
  <c r="N252" i="19"/>
  <c r="N251" i="19"/>
  <c r="N250" i="19"/>
  <c r="N249" i="19"/>
  <c r="N248" i="19"/>
  <c r="N247" i="19"/>
  <c r="N246" i="19"/>
  <c r="N245" i="19"/>
  <c r="N244" i="19"/>
  <c r="N243" i="19"/>
  <c r="N242" i="19"/>
  <c r="N241" i="19"/>
  <c r="N240" i="19"/>
  <c r="N239" i="19"/>
  <c r="N238" i="19"/>
  <c r="N237" i="19"/>
  <c r="N236" i="19"/>
  <c r="N235" i="19"/>
  <c r="N234" i="19"/>
  <c r="N233" i="19"/>
  <c r="N232" i="19"/>
  <c r="N231" i="19"/>
  <c r="N230" i="19"/>
  <c r="N229" i="19"/>
  <c r="N228" i="19"/>
  <c r="N227" i="19"/>
  <c r="N226" i="19"/>
  <c r="N225" i="19"/>
  <c r="N224" i="19"/>
  <c r="N223" i="19"/>
  <c r="N222" i="19"/>
  <c r="N221" i="19"/>
  <c r="N220" i="19"/>
  <c r="N219" i="19"/>
  <c r="N218" i="19"/>
  <c r="N217" i="19"/>
  <c r="N216" i="19"/>
  <c r="N215" i="19"/>
  <c r="N214" i="19"/>
  <c r="N213" i="19"/>
  <c r="N212" i="19"/>
  <c r="N211" i="19"/>
  <c r="N210" i="19"/>
  <c r="N209" i="19"/>
  <c r="N208" i="19"/>
  <c r="N207" i="19"/>
  <c r="N206" i="19"/>
  <c r="N205" i="19"/>
  <c r="N204" i="19"/>
  <c r="N203" i="19"/>
  <c r="N202" i="19"/>
  <c r="N201" i="19"/>
  <c r="N200" i="19"/>
  <c r="N199" i="19"/>
  <c r="N198" i="19"/>
  <c r="N197" i="19"/>
  <c r="N196" i="19"/>
  <c r="N195" i="19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1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N163" i="19"/>
  <c r="N162" i="19"/>
  <c r="N161" i="19"/>
  <c r="N160" i="19"/>
  <c r="N159" i="19"/>
  <c r="N158" i="19"/>
  <c r="N157" i="19"/>
  <c r="N156" i="19"/>
  <c r="N155" i="19"/>
  <c r="N154" i="19"/>
  <c r="N153" i="19"/>
  <c r="N152" i="19"/>
  <c r="N151" i="19"/>
  <c r="N150" i="19"/>
  <c r="N149" i="19"/>
  <c r="N148" i="19"/>
  <c r="N147" i="19"/>
  <c r="N146" i="19"/>
  <c r="N145" i="19"/>
  <c r="N144" i="19"/>
  <c r="N143" i="19"/>
  <c r="N142" i="19"/>
  <c r="N141" i="19"/>
  <c r="N140" i="19"/>
  <c r="N139" i="19"/>
  <c r="N138" i="19"/>
  <c r="N137" i="19"/>
  <c r="N136" i="19"/>
  <c r="N135" i="19"/>
  <c r="N134" i="19"/>
  <c r="N133" i="19"/>
  <c r="N132" i="19"/>
  <c r="N131" i="19"/>
  <c r="N130" i="19"/>
  <c r="N129" i="19"/>
  <c r="N128" i="19"/>
  <c r="N127" i="19"/>
  <c r="N126" i="19"/>
  <c r="N125" i="19"/>
  <c r="N124" i="19"/>
  <c r="N123" i="19"/>
  <c r="N122" i="19"/>
  <c r="N121" i="19"/>
  <c r="N120" i="19"/>
  <c r="N119" i="19"/>
  <c r="N118" i="19"/>
  <c r="N117" i="19"/>
  <c r="N116" i="19"/>
  <c r="N115" i="19"/>
  <c r="N114" i="19"/>
  <c r="N113" i="19"/>
  <c r="N112" i="19"/>
  <c r="N111" i="19"/>
  <c r="N110" i="19"/>
  <c r="N109" i="19"/>
  <c r="N108" i="19"/>
  <c r="N107" i="19"/>
  <c r="N106" i="19"/>
  <c r="N105" i="19"/>
  <c r="N104" i="19"/>
  <c r="N103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N2" i="19"/>
  <c r="I276" i="8"/>
  <c r="H276" i="8"/>
  <c r="I275" i="8"/>
  <c r="H275" i="8"/>
  <c r="I274" i="8"/>
  <c r="H274" i="8"/>
  <c r="I273" i="8"/>
  <c r="H273" i="8"/>
  <c r="I272" i="8"/>
  <c r="H272" i="8"/>
  <c r="I271" i="8"/>
  <c r="H271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D3" i="6"/>
  <c r="D4" i="6"/>
  <c r="D5" i="6"/>
  <c r="D6" i="6"/>
  <c r="D7" i="6"/>
  <c r="D8" i="6"/>
  <c r="D2" i="6"/>
  <c r="D3" i="3"/>
  <c r="D4" i="3"/>
  <c r="D5" i="3"/>
  <c r="D6" i="3"/>
  <c r="D7" i="3"/>
  <c r="D8" i="3"/>
  <c r="D9" i="3"/>
  <c r="D10" i="3"/>
  <c r="D11" i="3"/>
  <c r="D2" i="3"/>
  <c r="M3" i="18"/>
  <c r="M5" i="18"/>
  <c r="M10" i="18"/>
  <c r="M11" i="18"/>
  <c r="M9" i="18"/>
  <c r="M17" i="18"/>
  <c r="M16" i="18"/>
  <c r="M12" i="18"/>
  <c r="M28" i="18"/>
  <c r="M20" i="18"/>
  <c r="M24" i="18"/>
  <c r="M19" i="18"/>
  <c r="M29" i="18"/>
  <c r="M25" i="18"/>
  <c r="M33" i="18"/>
  <c r="M31" i="18"/>
  <c r="M32" i="18"/>
  <c r="M37" i="18"/>
  <c r="M46" i="18"/>
  <c r="M40" i="18"/>
  <c r="M44" i="18"/>
  <c r="M52" i="18"/>
  <c r="M47" i="18"/>
  <c r="M49" i="18"/>
  <c r="M53" i="18"/>
  <c r="M59" i="18"/>
  <c r="M66" i="18"/>
  <c r="M65" i="18"/>
  <c r="M64" i="18"/>
  <c r="M63" i="18"/>
  <c r="M60" i="18"/>
  <c r="M55" i="18"/>
  <c r="M61" i="18"/>
  <c r="M56" i="18"/>
  <c r="M54" i="18"/>
  <c r="M57" i="18"/>
  <c r="M62" i="18"/>
  <c r="M58" i="18"/>
  <c r="M51" i="18"/>
  <c r="M48" i="18"/>
  <c r="M50" i="18"/>
  <c r="M42" i="18"/>
  <c r="M43" i="18"/>
  <c r="M36" i="18"/>
  <c r="M45" i="18"/>
  <c r="M41" i="18"/>
  <c r="M30" i="18"/>
  <c r="M34" i="18"/>
  <c r="M35" i="18"/>
  <c r="M23" i="18"/>
  <c r="M26" i="18"/>
  <c r="M27" i="18"/>
  <c r="M21" i="18"/>
  <c r="M22" i="18"/>
  <c r="M13" i="18"/>
  <c r="M18" i="18"/>
  <c r="M14" i="18"/>
  <c r="M15" i="18"/>
  <c r="M6" i="18"/>
  <c r="M8" i="18"/>
  <c r="M7" i="18"/>
  <c r="M4" i="18"/>
  <c r="M2" i="18"/>
  <c r="J276" i="8" l="1"/>
  <c r="J275" i="8"/>
  <c r="J274" i="8"/>
  <c r="J271" i="8"/>
  <c r="J273" i="8"/>
  <c r="J272" i="8"/>
  <c r="J66" i="2" l="1"/>
  <c r="K66" i="2"/>
  <c r="L66" i="2"/>
  <c r="I66" i="2"/>
  <c r="K62" i="2"/>
  <c r="K64" i="2"/>
  <c r="L65" i="2"/>
  <c r="K65" i="2"/>
  <c r="J65" i="2"/>
  <c r="I65" i="2"/>
  <c r="L64" i="2"/>
  <c r="J64" i="2"/>
  <c r="I64" i="2"/>
  <c r="L63" i="2"/>
  <c r="K63" i="2"/>
  <c r="J63" i="2"/>
  <c r="I63" i="2"/>
  <c r="L62" i="2"/>
  <c r="J62" i="2"/>
  <c r="I62" i="2"/>
  <c r="K61" i="2"/>
  <c r="J61" i="2"/>
  <c r="I6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2" i="2"/>
</calcChain>
</file>

<file path=xl/comments1.xml><?xml version="1.0" encoding="utf-8"?>
<comments xmlns="http://schemas.openxmlformats.org/spreadsheetml/2006/main">
  <authors>
    <author>Piaras O lorcain</author>
  </authors>
  <commentList>
    <comment ref="I3" authorId="0">
      <text>
        <r>
          <rPr>
            <sz val="9"/>
            <color indexed="81"/>
            <rFont val="Tahoma"/>
            <family val="2"/>
          </rPr>
          <t xml:space="preserve">OLSC contact stating that uptake was 48.6% as of 24/07/2017 -database updated with 11 extra M&amp;D vaccinated
</t>
        </r>
      </text>
    </comment>
    <comment ref="I22" authorId="0">
      <text>
        <r>
          <rPr>
            <sz val="9"/>
            <color indexed="81"/>
            <rFont val="Tahoma"/>
            <family val="2"/>
          </rPr>
          <t xml:space="preserve">Updated since 2016-2017 report published in Sept 2017
</t>
        </r>
      </text>
    </comment>
    <comment ref="J29" authorId="0">
      <text>
        <r>
          <rPr>
            <sz val="9"/>
            <color indexed="81"/>
            <rFont val="Tahoma"/>
            <family val="2"/>
          </rPr>
          <t xml:space="preserve">Updated since 2017-2018 report published in Sept 2018
</t>
        </r>
      </text>
    </comment>
  </commentList>
</comments>
</file>

<file path=xl/comments2.xml><?xml version="1.0" encoding="utf-8"?>
<comments xmlns="http://schemas.openxmlformats.org/spreadsheetml/2006/main">
  <authors>
    <author>Piaras O lorcain</author>
  </authors>
  <commentList>
    <comment ref="L89" authorId="0">
      <text>
        <r>
          <rPr>
            <sz val="9"/>
            <color indexed="81"/>
            <rFont val="Tahoma"/>
            <family val="2"/>
          </rPr>
          <t xml:space="preserve">Reduced from 75.9% to 64.1% because of the removal of 117 vaccinated HSCP stsff as there was no corresponding eligible staff number
</t>
        </r>
      </text>
    </comment>
  </commentList>
</comments>
</file>

<file path=xl/sharedStrings.xml><?xml version="1.0" encoding="utf-8"?>
<sst xmlns="http://schemas.openxmlformats.org/spreadsheetml/2006/main" count="5815" uniqueCount="730">
  <si>
    <t>HCode</t>
  </si>
  <si>
    <t>HSE Area</t>
  </si>
  <si>
    <t>CHO</t>
  </si>
  <si>
    <t>Hospital</t>
  </si>
  <si>
    <t>Total Eligible</t>
  </si>
  <si>
    <t>Total Vaccinated</t>
  </si>
  <si>
    <t>% Uptake</t>
  </si>
  <si>
    <t>H36</t>
  </si>
  <si>
    <t>HSE-NE</t>
  </si>
  <si>
    <t>Dublin North East (RCSI)</t>
  </si>
  <si>
    <t>Our Lady Of Lourdes Hospital, Drogheda</t>
  </si>
  <si>
    <t>H16</t>
  </si>
  <si>
    <t>HSE-E</t>
  </si>
  <si>
    <t>Rotunda Hospital</t>
  </si>
  <si>
    <t>H25</t>
  </si>
  <si>
    <t>Children's University Hospital, Temple Street</t>
  </si>
  <si>
    <t>H37</t>
  </si>
  <si>
    <t>Louth County Hospital, Dundalk</t>
  </si>
  <si>
    <t>H14</t>
  </si>
  <si>
    <t>Our Lady's Hospital for Sick Children, Crumlin</t>
  </si>
  <si>
    <t>H03</t>
  </si>
  <si>
    <t>Beaumont Hospital</t>
  </si>
  <si>
    <t>H09</t>
  </si>
  <si>
    <t>Ireland East (UCD)</t>
  </si>
  <si>
    <t>St. Columcille's Hospital, Loughlinstown</t>
  </si>
  <si>
    <t>H63</t>
  </si>
  <si>
    <t>Other</t>
  </si>
  <si>
    <t>National Rehabilitation Hospital, Dún Laoghaire, Co. Dublin</t>
  </si>
  <si>
    <t>H12</t>
  </si>
  <si>
    <t>National Maternity Hospital, Holles Street</t>
  </si>
  <si>
    <t>H24</t>
  </si>
  <si>
    <t>Dublin Midlands (TCD)</t>
  </si>
  <si>
    <t>H05</t>
  </si>
  <si>
    <t>Coombe Women's Hospital</t>
  </si>
  <si>
    <t>H39</t>
  </si>
  <si>
    <t>Our Lady's Hospital, Navan</t>
  </si>
  <si>
    <t>H19</t>
  </si>
  <si>
    <t>St. Luke's Hospital, Rathgar, Dublin</t>
  </si>
  <si>
    <t>H53</t>
  </si>
  <si>
    <t>HSE-S</t>
  </si>
  <si>
    <t>South/South West (UCC)</t>
  </si>
  <si>
    <t>Mercy University Hospital, Cork</t>
  </si>
  <si>
    <t>.</t>
  </si>
  <si>
    <t>H46</t>
  </si>
  <si>
    <t>HSE-SE</t>
  </si>
  <si>
    <t>St. Luke's General Hospital, Kilkenny</t>
  </si>
  <si>
    <t>H30</t>
  </si>
  <si>
    <t>HSE-MW</t>
  </si>
  <si>
    <t>Midwest (UL)</t>
  </si>
  <si>
    <t>Nenagh Hospital</t>
  </si>
  <si>
    <t>H23</t>
  </si>
  <si>
    <t>St. Vincent's University Hospital</t>
  </si>
  <si>
    <t>H29</t>
  </si>
  <si>
    <t>Ennis Hospital</t>
  </si>
  <si>
    <t>H08</t>
  </si>
  <si>
    <t>H22</t>
  </si>
  <si>
    <t>St. Michael's Hospital, Dun Laoghaire</t>
  </si>
  <si>
    <t>H52</t>
  </si>
  <si>
    <t>Mallow General Hospital</t>
  </si>
  <si>
    <t>H48</t>
  </si>
  <si>
    <t>Wexford General Hospital</t>
  </si>
  <si>
    <t>H61</t>
  </si>
  <si>
    <t>HSE-W</t>
  </si>
  <si>
    <t>H35</t>
  </si>
  <si>
    <t>Cavan General Hospital</t>
  </si>
  <si>
    <t>H11</t>
  </si>
  <si>
    <t>Naas General Hospital</t>
  </si>
  <si>
    <t>H10</t>
  </si>
  <si>
    <t>Mater Misericordiae University Hospital</t>
  </si>
  <si>
    <t>H33</t>
  </si>
  <si>
    <t>St. John’s Hospital, Limerick</t>
  </si>
  <si>
    <t>H21</t>
  </si>
  <si>
    <t>Cappagh National Orthopaedic Hospital, Dublin</t>
  </si>
  <si>
    <t>H60</t>
  </si>
  <si>
    <t>H32</t>
  </si>
  <si>
    <t>University Hospital Limerick</t>
  </si>
  <si>
    <t>H17</t>
  </si>
  <si>
    <t>Royal Victoria Eye &amp; Ear Hospital, Dublin</t>
  </si>
  <si>
    <t>H58</t>
  </si>
  <si>
    <t>H56</t>
  </si>
  <si>
    <t>South Infirmary - Victoria University Hospital, Cork</t>
  </si>
  <si>
    <t>H18</t>
  </si>
  <si>
    <t>St. James's Hospital</t>
  </si>
  <si>
    <t>NE01</t>
  </si>
  <si>
    <t>Monaghan General Hospital</t>
  </si>
  <si>
    <t>H62</t>
  </si>
  <si>
    <t>H49</t>
  </si>
  <si>
    <t>Bantry General Hospital</t>
  </si>
  <si>
    <t>H31</t>
  </si>
  <si>
    <t>University Maternity Hospital Limerick</t>
  </si>
  <si>
    <t>H50</t>
  </si>
  <si>
    <t>H42</t>
  </si>
  <si>
    <t>HSE-NW</t>
  </si>
  <si>
    <t>H44</t>
  </si>
  <si>
    <t>South Tipperary General Hospital, Clonmel</t>
  </si>
  <si>
    <t>H27</t>
  </si>
  <si>
    <t>HSE-M</t>
  </si>
  <si>
    <t>Midland Regional Hospital Portlaoise</t>
  </si>
  <si>
    <t>H47</t>
  </si>
  <si>
    <t>H28</t>
  </si>
  <si>
    <t>Midland Regional Hospital Tullamore</t>
  </si>
  <si>
    <t>H26</t>
  </si>
  <si>
    <t>Midland Regional Hospital Mullingar</t>
  </si>
  <si>
    <t>H34</t>
  </si>
  <si>
    <t>Croom Orthopaedic Hospital</t>
  </si>
  <si>
    <t>H40</t>
  </si>
  <si>
    <t>Letterkenny University Hospital</t>
  </si>
  <si>
    <t>H57</t>
  </si>
  <si>
    <t>University Hospital Kerry</t>
  </si>
  <si>
    <t>H45</t>
  </si>
  <si>
    <t>P06</t>
  </si>
  <si>
    <t>Private</t>
  </si>
  <si>
    <t>Bon Secours Hospital, Glasnevin, Dublin</t>
  </si>
  <si>
    <t>H78</t>
  </si>
  <si>
    <t>Bon Secours Hospital, Cork</t>
  </si>
  <si>
    <t>H79</t>
  </si>
  <si>
    <t>Bon Secours Hospital, Tralee</t>
  </si>
  <si>
    <t>P04</t>
  </si>
  <si>
    <t>Aut Even Hospital, Freshford Road, Kilkenny</t>
  </si>
  <si>
    <t>P03</t>
  </si>
  <si>
    <t>Hermitage Medical Clinic, Old Lucan Road, Dublin 20</t>
  </si>
  <si>
    <t>P01</t>
  </si>
  <si>
    <t>Blackrock Clinic, Co. Dublin</t>
  </si>
  <si>
    <t>P02</t>
  </si>
  <si>
    <t>Bon Secours Hospital, Renmore, Galway</t>
  </si>
  <si>
    <t>Total Public</t>
  </si>
  <si>
    <t>Average Public</t>
  </si>
  <si>
    <t>Total Other</t>
  </si>
  <si>
    <t>Average Other</t>
  </si>
  <si>
    <t>Total All (Public &amp; Other)</t>
  </si>
  <si>
    <t>Average All (Public &amp; Other)</t>
  </si>
  <si>
    <t>Hospital Group</t>
  </si>
  <si>
    <t>Hospital Group*</t>
  </si>
  <si>
    <t>LHO</t>
  </si>
  <si>
    <t>2011-2012</t>
  </si>
  <si>
    <t>2012-2013</t>
  </si>
  <si>
    <t>2013-2014</t>
  </si>
  <si>
    <t>2014-2015</t>
  </si>
  <si>
    <t>2015-2016</t>
  </si>
  <si>
    <t>2016-2017</t>
  </si>
  <si>
    <t>2017-2018</t>
  </si>
  <si>
    <t>No of Complete Annual Survey  Returns</t>
  </si>
  <si>
    <t>Y</t>
  </si>
  <si>
    <t>P07</t>
  </si>
  <si>
    <t>CCA2</t>
  </si>
  <si>
    <t>Beacon Hospital, Dublin</t>
  </si>
  <si>
    <t>CCA1</t>
  </si>
  <si>
    <t>NSL</t>
  </si>
  <si>
    <t>CCA7</t>
  </si>
  <si>
    <t>NE02</t>
  </si>
  <si>
    <t>Clontarf Hospital, Dublin</t>
  </si>
  <si>
    <t>H80</t>
  </si>
  <si>
    <t>G</t>
  </si>
  <si>
    <t>Galway Clinic, Doughiska</t>
  </si>
  <si>
    <t>P05</t>
  </si>
  <si>
    <t>H75</t>
  </si>
  <si>
    <t>*Section 38 agency</t>
  </si>
  <si>
    <t>*See http//www.hse.ie/eng/services/list/3/acutehospitals/hospitalgroups.html for details of HSE hospital groupings</t>
  </si>
  <si>
    <t>No. With Complete Returns</t>
  </si>
  <si>
    <t>Total Eligible Staff</t>
  </si>
  <si>
    <t>Total Staff Vaccinated</t>
  </si>
  <si>
    <t>Number of Hospitals</t>
  </si>
  <si>
    <t>AVERAGE % Uptake Staff Vaccinated</t>
  </si>
  <si>
    <t xml:space="preserve"> See http://www.hse.ie/eng/services/list/3/acutehospitals/hospitalgroups.html for description of hospital groups</t>
  </si>
  <si>
    <r>
      <t>Appendices 1.1 and 1.2</t>
    </r>
    <r>
      <rPr>
        <b/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Hospital-based and LTCF-based online survey forms</t>
    </r>
    <r>
      <rPr>
        <b/>
        <sz val="12"/>
        <color theme="1"/>
        <rFont val="Calibri"/>
        <family val="2"/>
      </rPr>
      <t xml:space="preserve"> –</t>
    </r>
    <r>
      <rPr>
        <sz val="12"/>
        <color theme="1"/>
        <rFont val="Calibri"/>
        <family val="2"/>
      </rPr>
      <t>pdf versions</t>
    </r>
  </si>
  <si>
    <t>HSE Category of Staff</t>
  </si>
  <si>
    <t xml:space="preserve">General Support Staff </t>
  </si>
  <si>
    <t>Health &amp; Social Care Professionals</t>
  </si>
  <si>
    <t>Management &amp; Admin</t>
  </si>
  <si>
    <t xml:space="preserve">Medical &amp; Dental </t>
  </si>
  <si>
    <t>Nursing</t>
  </si>
  <si>
    <t>Other Patient &amp; Client Care</t>
  </si>
  <si>
    <t>ID</t>
  </si>
  <si>
    <t>Name of Public Residential Care Unit</t>
  </si>
  <si>
    <t>2</t>
  </si>
  <si>
    <t>Aras Mhuire Community Nursing Unit, Tuam, Co. Galway</t>
  </si>
  <si>
    <t>3</t>
  </si>
  <si>
    <t>Regina House Community Nursing Unit, Kirush, Co. Clare</t>
  </si>
  <si>
    <t>1</t>
  </si>
  <si>
    <t>Ballinamore Nursing Unit, Ballinamore, Co. Leitrim</t>
  </si>
  <si>
    <t>9</t>
  </si>
  <si>
    <t>Navan Road Community Unit (formerly called Cuan Ros Community Unit), Kempton Housing Estate, Dublin 7</t>
  </si>
  <si>
    <t>Sacred Heart Hospital, Golf Links Road, Roscommon, Co. Roscommon</t>
  </si>
  <si>
    <t>Dalton Community Nursing Unit, Claremorris, Co. Mayo</t>
  </si>
  <si>
    <t>5</t>
  </si>
  <si>
    <t>St. Patrick's Hospital, John's Hill, Waterford, Co. Waterford</t>
  </si>
  <si>
    <t>St. Patrick's Hospital, Cashel, Co. Tipperary</t>
  </si>
  <si>
    <t>Arus Breffni, Manorhamilton, Co. Leitrim</t>
  </si>
  <si>
    <t>Sullivan Memorial Home, Cavan, Co. Cavan</t>
  </si>
  <si>
    <t>Meenmore Community Group Homes, Meenmore, Dungloe, Co. Donegal</t>
  </si>
  <si>
    <t>Lusk Community Unit, Lusk, Co. Dublin</t>
  </si>
  <si>
    <t>Ennistymon Community Nursing Unit, Ennistymon, Co. Clare</t>
  </si>
  <si>
    <t>Aras Ronan, Aran Islands, Co. Galway</t>
  </si>
  <si>
    <t>St. Luke's Hospital, Western Road, Garryshane, Clonmel, Co. Tipperary</t>
  </si>
  <si>
    <t>Sacred Heart Hospital, Old Dublin Road, Carlow, Co. Carlow</t>
  </si>
  <si>
    <t>District Hospital, Gorey, Co. Wexford</t>
  </si>
  <si>
    <t>4</t>
  </si>
  <si>
    <t>Clonakilty Community Hospital and Long Stay Unit (Mount Carmel Home and Hospital), Clonakilty, Co. Cork</t>
  </si>
  <si>
    <t>St. Conlon's Community Nursing Unit, Nenagh, Co. Tipperary</t>
  </si>
  <si>
    <t>Seanchara Community Unit, Dublin 11</t>
  </si>
  <si>
    <t>Skibbereen Community Hospital (St. Anne's), Skibbereen, Co. Cork</t>
  </si>
  <si>
    <t>Cluain Arainn Community Nursing Unit, Tipperary, Co. Tipperary</t>
  </si>
  <si>
    <t>Hospital of the Assumption, Thurles, Co. Tipperary</t>
  </si>
  <si>
    <t>Dean Maxwell Community Nursing Unit, Roscrea, Co. Tipperary</t>
  </si>
  <si>
    <t>Chapel Road Community Group Home, Chapel Road, Dungloe, Co. Donegal</t>
  </si>
  <si>
    <t>8</t>
  </si>
  <si>
    <t>Bantry General Hospital, Bantry, Co. Cork</t>
  </si>
  <si>
    <t>St. Clare's Home, Glasnevin, Dublin 11</t>
  </si>
  <si>
    <t>Rock Community Nursing Unit, Ballyshannon, Co. Donegal</t>
  </si>
  <si>
    <t>St. John's Community Hospital, Ballyrivnan, Co. Sligo</t>
  </si>
  <si>
    <t>Shiel Community Hospital, College Street, Ballyshannon, Co. Donegal</t>
  </si>
  <si>
    <t>Castlecomer District Hospital, Castlecomer, Co. Kilkenny</t>
  </si>
  <si>
    <t>Piermount House, Dungloe, Co. Donegal</t>
  </si>
  <si>
    <t>St. Patrick's Community Hospital, Fermoy, Co. Cork</t>
  </si>
  <si>
    <t>Lifford Community Hospital, Lifford, Co. Donegal</t>
  </si>
  <si>
    <t>St. Finbarr's Hospital, Cork, Co. Cork</t>
  </si>
  <si>
    <t>Kinsale Community Hospital, Kinsale, Co. Cork</t>
  </si>
  <si>
    <t>Dungloe Community Hospital, Dungloe, Co. Donegal</t>
  </si>
  <si>
    <t>Aras Mathair Pol Community Nursing Unit, Castlerea, Co. Roscommon</t>
  </si>
  <si>
    <t>St. Vincent's Hospital, Mountmellick, Co. Laois</t>
  </si>
  <si>
    <t>Listowel Community Hospital, Listowel, Co. Kerry</t>
  </si>
  <si>
    <t>6</t>
  </si>
  <si>
    <t>Dalkey Community Unit, Dalkey, Co. Dublin</t>
  </si>
  <si>
    <t>Ofalia House Community Nursing Unit, Edenderry, Co. Offaly</t>
  </si>
  <si>
    <t>Belmullet District Hospital (including Aras Deirbhile), Belmullet, Co. Mayo</t>
  </si>
  <si>
    <t>7</t>
  </si>
  <si>
    <t>St. Vincent's Hospital, Athy, Co. Kildare</t>
  </si>
  <si>
    <t>Birr Community Nursing Unit, Birr, Co. Offaly</t>
  </si>
  <si>
    <t>Mount Alvernia Hospital, Mallow, Co. Cork</t>
  </si>
  <si>
    <t>St. Mary's Hospital, Phoenix Park, Dublin 20</t>
  </si>
  <si>
    <t>Ballinasloe Community Nursing Unit, Creagh, Ballinasloe, Co. Galway</t>
  </si>
  <si>
    <t>Wexford Disability Services, Millbrook Day Centre, Munster Hill, Enniscorthy, Co. Wexford</t>
  </si>
  <si>
    <t>Aras Mac Dara, Carraroe, Co. Galway</t>
  </si>
  <si>
    <t>St. Fionnan's Community Nursing Unit, Achill Island, Co. Mayo</t>
  </si>
  <si>
    <t>N</t>
  </si>
  <si>
    <t>Clogheen District Hospital (St. Theresa's), Tipperary, Co. Tipperary</t>
  </si>
  <si>
    <t>Sacred Heart Hospital, Castlebar, Co. Mayo</t>
  </si>
  <si>
    <t>Carlow District Hospital, Carlow, Co. Carlow</t>
  </si>
  <si>
    <t>Park House Supervised Residential Unit, Dungloe, Co. Donegal</t>
  </si>
  <si>
    <t>St. Columba's Hospital, Thomastown, Co. Kilkenny</t>
  </si>
  <si>
    <t xml:space="preserve">Inisfree Community Group Home 60 Glendallon, Ballytivnan, Sligo </t>
  </si>
  <si>
    <t>An Ghrianán Community Group Home, 1 Glendallon, Ballytivnan, Sligo</t>
  </si>
  <si>
    <t>Cherry Orchard Hospital, Dublin 10</t>
  </si>
  <si>
    <t>Kenmare Community Hospital, Kenmare, Co. Kerry</t>
  </si>
  <si>
    <t>St. Vincent's Care Centre, Athlone, Co. Westmeath</t>
  </si>
  <si>
    <t>Ramelton Community Nursing Unit, Ramelton, Co. Donegal</t>
  </si>
  <si>
    <t>St. Brigid's Home, Crooksling, Brittas, West Co. Dublin</t>
  </si>
  <si>
    <t>Shannon Quay Community Disability Services, 8 Shannon Quays, Rooskey, Co.Leitrim</t>
  </si>
  <si>
    <t>Youghal Community Hospital, Youghal, Co. Cork</t>
  </si>
  <si>
    <t>Plunkett Community Nursing Unit, Boyle, Co. Roscommon</t>
  </si>
  <si>
    <t>St. Josephs Hospital, Lifford Road, Ennis, Co. Clare</t>
  </si>
  <si>
    <t>St. Joseph's Care Centre, Longford, Co. Longford</t>
  </si>
  <si>
    <t>St. Brendan's Home, Loughrea, Co. Galway</t>
  </si>
  <si>
    <t>St. Colman's Hospital, Rathdrum, Rathdrum, Co. Wicklow</t>
  </si>
  <si>
    <t>Waterford Community Care, Cork Road, Waterford City, Co. Waterford</t>
  </si>
  <si>
    <t>Beaufort House, Navan Community Health Unit, Athboy Road, Navan, Co. Meath</t>
  </si>
  <si>
    <t>St. Ita's Community Hospital, Newcastle West, Co. Limerick</t>
  </si>
  <si>
    <t>Our Ladys County &amp; Surgical Hospital, Green, Cashel, Co. Tipperary</t>
  </si>
  <si>
    <t>St. Mary's Hospital, Drogheda, Drogheda, Co. Louth</t>
  </si>
  <si>
    <t>Killybegs Community Hospital, Killybegs, Co. Donegal</t>
  </si>
  <si>
    <t>St. Joseph's Community Hospital, Stranorlar, Co. Donegal</t>
  </si>
  <si>
    <t>St. Christopher's Centre, Loreto Road, Cavan, Co. Cavan</t>
  </si>
  <si>
    <t>Fernview Community House (with Cluain Mhuire as a unit under this centre), Billis, Glaslough, Co. Monaghan</t>
  </si>
  <si>
    <t>St. Augustine's Community Nursing Unit, Ballina, Co. Mayo</t>
  </si>
  <si>
    <t>Tralee Community Nursing Unit, Teile Carraig, Killerisk Road, Tralee, Co. Kerry</t>
  </si>
  <si>
    <t>Kanturk Community Hospital, Kanturk, Co. Cork</t>
  </si>
  <si>
    <t>Maynooth Community Unit, Maynooth, Co. Kildare</t>
  </si>
  <si>
    <t>Units 5 and 6 - Merlin Park Hospital, Galway, Co. Galway</t>
  </si>
  <si>
    <t>St. Otteran's Psychiatric Hospital, John's Hill, Waterford City, Co. Waterford</t>
  </si>
  <si>
    <t>Boyne View House, Drogheda, Co. Louth</t>
  </si>
  <si>
    <t>St. Patrick's Community Hospital, Carrick on Shannon, Co. Leitrim</t>
  </si>
  <si>
    <t>Arus Carolan, Mohill, Co. Leitrim</t>
  </si>
  <si>
    <t>New Haughton Hospital, New Ross, Co. Wexford</t>
  </si>
  <si>
    <t>McBride Community Unit, Westport, Co. Mayo</t>
  </si>
  <si>
    <t>St. Camillus' Community Hospital, Limerick, Co. Limerick</t>
  </si>
  <si>
    <t>St. Canice's Hospital, Carlow Road, Co. Kilkenny</t>
  </si>
  <si>
    <t>St. Brigid's Hospital, Shaen, Portlaoise, Co. Laois</t>
  </si>
  <si>
    <t>Riada House Community Unit, Tullamore, Co. Offaly</t>
  </si>
  <si>
    <t>St. Anne's Community Nursing Home, Clifden, Co. Galway</t>
  </si>
  <si>
    <t>Carlow/Kilkenny Community Care, James's Green, Kilkenny City, Co. Kilkenny</t>
  </si>
  <si>
    <t>Clifden District Hospital, Clifden, Co. Galway</t>
  </si>
  <si>
    <t>St. Loman's Hospital, Mullingar, Co. Westmeath</t>
  </si>
  <si>
    <t>Dungarvan Community Hospital - incorporting St. Josephs Hospital and Dungarvan District Hospital (St. Vincent's), Dungarvan, Co. Waterford</t>
  </si>
  <si>
    <t>Buncrana Community Nursing Unit, Buncrana, Co. Donegal</t>
  </si>
  <si>
    <t>Lisdarn Unit for the Elderly, Cavan, Co. Cavan</t>
  </si>
  <si>
    <t>West Kerry Community Hospital, Dingle, Co. Kerry</t>
  </si>
  <si>
    <t>Macroom Community Hospital, Macroom, Co. Cork</t>
  </si>
  <si>
    <t>Wexford Community Care, Grogan's Road, Wexford town, Co. Wexford</t>
  </si>
  <si>
    <t>Falcarragh Community Hospital, Falcarragh, Co. Donegal</t>
  </si>
  <si>
    <t>St. Anne's Unit, Sacred Heart Hospital, Castlebar, Co. Mayo</t>
  </si>
  <si>
    <t>St. Mary's Hospital, Castleblaney, Monaghan, Co. Monaghan</t>
  </si>
  <si>
    <t>Donegal Town Community Hospital, Donegal, Co. Donegal</t>
  </si>
  <si>
    <t>Caherciveen Community Hospital, Caherciveen, Co. Kerry</t>
  </si>
  <si>
    <t>Community Care South Tipperary, Western Road, Clonmel, Co. Tipperary</t>
  </si>
  <si>
    <t>St. Joseph's District Hospital, Ballina, Co. Mayo</t>
  </si>
  <si>
    <t>Swinford District Hospital, Swinford, Co. Mayo</t>
  </si>
  <si>
    <t>HSE Services Cregg House, Co. Sligo</t>
  </si>
  <si>
    <t>Rowanfield House Supervised Residential Unit, Donegal Town, Co. Donegal</t>
  </si>
  <si>
    <t>Raheen Community Nursing Unit, Scariff, Co. Clare</t>
  </si>
  <si>
    <t>Abbeyleix District Hospital, Abbeyleix, Co. Laois</t>
  </si>
  <si>
    <t>Cheshire Independent Living Centre, Long Lane, Letterkenny, Co. Donegal</t>
  </si>
  <si>
    <t>Cleary House Supervised Residential Unit, Mental Health Services, Letterkenny, Co. Donegal</t>
  </si>
  <si>
    <t>Carrick Rooskey Service- Loughtown House, Drummagh, Carrick On Shannon, Co. Leitrim</t>
  </si>
  <si>
    <t>St. Lazerian's House, Royal Oak Road, Moneybeg, Bagenalstown, Co. Carlow</t>
  </si>
  <si>
    <t xml:space="preserve">Cope Foundation, Teach Cairde, Clonakilty, Co. Cork </t>
  </si>
  <si>
    <t>Cope Foundation, Broomfield, Midleton, Co. Cork</t>
  </si>
  <si>
    <t>Cobh Community Hospital, Cobh, Co. Cork</t>
  </si>
  <si>
    <t>St. Francis Hospice Dublin, Station Road, Raheny, Dublin 5 (&amp; Blanchardstown, Dublin 15)</t>
  </si>
  <si>
    <t>St Luke's Home, Cork City, Co. Cork</t>
  </si>
  <si>
    <t>Oghill Nursing Home, Oghill, Monasterevin, Co. Kildare</t>
  </si>
  <si>
    <t>Leopardstown Park Hospital, Dublin 18</t>
  </si>
  <si>
    <t>Cope Foundation, An Cuan, Bonnington, Montenotte, Cork</t>
  </si>
  <si>
    <t>Our Lady's Hospice, Dublin 6W</t>
  </si>
  <si>
    <t>St. Vincent's Centre, Navan Road, Dublin 7</t>
  </si>
  <si>
    <t>Greenhill Nursing Home, Carrick on Suir, Co. Tipperary</t>
  </si>
  <si>
    <t>Cope Foundation, Ennismore Lodge, St. Colmcille Avenue, Mayfield, Cork</t>
  </si>
  <si>
    <t>St. Rosalie's, Convent Lane, Portmarnock, Co. Dublin</t>
  </si>
  <si>
    <t>St. Patrick's Hospital, Marymount University Hospital and Hospice, Curraheen Road, Curraheen, Cork</t>
  </si>
  <si>
    <t>Cope Foundation, Ashville, Bonnington, Montenotte, Cork</t>
  </si>
  <si>
    <t>Cope Foundation, No. 1-2 Carrigbeg, Knockbrogan, Bandon, Co. Cork</t>
  </si>
  <si>
    <t>Marymount Care Centre, Westmanstown, Lucan, Co. Dublin</t>
  </si>
  <si>
    <t>Cope Foundation, No. 8-9 The Orchard, Townsend Street, Skibbereen, Co. Cork</t>
  </si>
  <si>
    <t>Cope Foundation, Mayfield Park, Montenotte, Cork</t>
  </si>
  <si>
    <t>Cope Foundation, 28 Riverview Estate, Sandymount Avenue, Glasheen, Cork</t>
  </si>
  <si>
    <t>St. Louise's, Glenmaroon, Chapelizod</t>
  </si>
  <si>
    <t>St. Vincent's Centre, Daughters of Charity Disability Support Services, Lisnagry, Limerick</t>
  </si>
  <si>
    <t>Cope Foundation, Glasheen Residential, JBC Centre, Sandymount Drive, Glasheen, Cork</t>
  </si>
  <si>
    <t>Cope Foundation, Rossbarra, Pouladuff Road, Deerpark, Cork</t>
  </si>
  <si>
    <t>COPE Foundation Services, Bonnington, Montenotte, Cork</t>
  </si>
  <si>
    <t>Cope Foundation, No. 33-35 Silverheights Drive, Mayfield, Cork</t>
  </si>
  <si>
    <t>Cope Foundation, No. 62-63 Kinvara Park, Kinvara, Dublin Hill, Cork</t>
  </si>
  <si>
    <t>Cope Foundation, Springfort Crescent, Montenotte, Cork</t>
  </si>
  <si>
    <t>St. Michaels House, Ballymun Road, Dublin 9</t>
  </si>
  <si>
    <t>Cope Foundation, No. 1-4 Vicars Road, Dean Bastible Place, Togher &amp; No.42-43 Manor Hill, Ballincollig, Cork</t>
  </si>
  <si>
    <t>Cope Foundation, The Laurels, Cork Road, Skibbereen, Co Cork</t>
  </si>
  <si>
    <t>The Marley Nursing Home, Kellystown Road, Rathfarnham, Dublin 16</t>
  </si>
  <si>
    <t>Cope Foundation, Ard Dara, Bonnington, Montenotte, Cork</t>
  </si>
  <si>
    <t>Cope Foundation, Riverview, Montenotte, Cork</t>
  </si>
  <si>
    <t>Cope Foundation, Naomh Stiofan, Iona Road, Mayfield, Cork</t>
  </si>
  <si>
    <t>Cope Foundation, Glenlodge, Fair Street, Mallow, Co.Cork</t>
  </si>
  <si>
    <t>St. Aidans Day Care Centre Ltd, Millands ,Gorey, Co. Wexford</t>
  </si>
  <si>
    <t xml:space="preserve">Cope Foundation, Dan Corkery Place, Macroom, Co. Cork </t>
  </si>
  <si>
    <t>Cope Foundation, No. 1-2 Deerpark, Mayfield, Cork City</t>
  </si>
  <si>
    <t>U</t>
  </si>
  <si>
    <t>An Coillin, Westport Road, Castlebar,Co. Mayo</t>
  </si>
  <si>
    <t>Donegal Hospice Knocknamona, Letterkenny, Co. Donegal</t>
  </si>
  <si>
    <t>Radharc na Sléibhte, Supervised Residential Unit, Convent Road, Carndonagh, Co. Donegal</t>
  </si>
  <si>
    <t>Inbhear na Mara Residential Unit, Bundoran, Co. Donegal</t>
  </si>
  <si>
    <t>Blackwater House, St. Davnet's Hospital, Rooskey, Co. Monaghan</t>
  </si>
  <si>
    <t>56 Fernhill Physical &amp; Sensory Respite House, Glencar, Letterkenny, Co. Donegal</t>
  </si>
  <si>
    <t>St. Martins House, Falcarragh, Co. Donegal</t>
  </si>
  <si>
    <t>Aras Attracta Intellectual Disability Services, Swinford, Co. Mayo</t>
  </si>
  <si>
    <t>Damien House, Disability Unit, Clonmel, Co. Tipperary</t>
  </si>
  <si>
    <t>Avondale, Woodlands, La Nua, Leeside, Co. Kilkenny</t>
  </si>
  <si>
    <t>Ballydevitt Group Home, Donegal Town, Co. Donegal</t>
  </si>
  <si>
    <t>Ballymacool Respite House, Letterkenny, Co. Donegal</t>
  </si>
  <si>
    <t>Cill Aoibhinn Group Home, Donegal Town, Co. Donegal</t>
  </si>
  <si>
    <t>Saimer View Community Group Home, Dunmuckrim, Ballyshannon, Co. Donegal</t>
  </si>
  <si>
    <t>Clara House Resource Centre, Rushine Road, Killybegs, Co. Donegal</t>
  </si>
  <si>
    <t>Total All</t>
  </si>
  <si>
    <t>Average All</t>
  </si>
  <si>
    <t>HSE Grade Category</t>
  </si>
  <si>
    <t>No. of LTCFs</t>
  </si>
  <si>
    <t>Community Health Organisation (CHO) Area</t>
  </si>
  <si>
    <t>Area 1: Donegal; Sligo/Leitrim/West Cavan; Cavan/Monaghan</t>
  </si>
  <si>
    <t>Area 2: Galway; Roscommon; Mayo</t>
  </si>
  <si>
    <t>Area 3: Clare; Limerick; North Tipperary/East Limerick</t>
  </si>
  <si>
    <t>Area 4: Kerry; North Cork; North Lee; South Lee; West Cork</t>
  </si>
  <si>
    <t>Area 5: South Tipperary; Carlow/Kilkenny; Waterford; Wexford</t>
  </si>
  <si>
    <t>Area 6: Wicklow; Dun Laoghaire; Dublin South East</t>
  </si>
  <si>
    <t>Area 7: Kildare/West Wicklow; Dublin West; Dublin South City; Dublin South West</t>
  </si>
  <si>
    <t>Area 8: Laois/Offaly; Longford/Westmeath; Louth/Meath</t>
  </si>
  <si>
    <t>Area 9: Dublin North; Dublin North Central; Dublin North West</t>
  </si>
  <si>
    <t xml:space="preserve">HSE Area </t>
  </si>
  <si>
    <t>No. of Complete Annual Survey  Returns</t>
  </si>
  <si>
    <t>HSE-SW</t>
  </si>
  <si>
    <t>Abbeygale House Farnogue Residential Healthcare Unit, Co. Wexford</t>
  </si>
  <si>
    <t>Adult Mental Health Unit, Mayo General Hospital, Castlebar, Co. Mayo</t>
  </si>
  <si>
    <t>Avalon House 15/16 Beechmount Vale, Navan, Co. Meath</t>
  </si>
  <si>
    <t>Ballincollig Community Nursing Unit, Ballincollig, Co. Cork</t>
  </si>
  <si>
    <t>Baltinglass District Hospital, Baltinglass, Co. Wicklow</t>
  </si>
  <si>
    <t>Bandon Community Hospital, Bandon, Co. Cork</t>
  </si>
  <si>
    <t>Belvilla Community Unit for Older Persons, Dublin 8</t>
  </si>
  <si>
    <t>Birch Ward, Phoenix Care Centre, Grange Gorman, North Circular Road, Dublin 7</t>
  </si>
  <si>
    <t>Brownswood Hostel, St. Senan's Hospital, Enniscorthy, Co. Wexford</t>
  </si>
  <si>
    <t>Carrick on Suir District Hospital (St. Brigid's), Tipperary, Co. Tipperary</t>
  </si>
  <si>
    <t>Castletownbere Community Hospital (St. Joseph's), Castletownbere, Co. Cork</t>
  </si>
  <si>
    <t>Cavan/Monaghan Disability Services, Cavan, Cavan town, Co. Cavan</t>
  </si>
  <si>
    <t>Clarehaven Nursing Home, Dublin 11</t>
  </si>
  <si>
    <t>Cloonamahon Learning Disability Services, Collooney, Co. Sligo</t>
  </si>
  <si>
    <t>Cluain Fhionnain Intellectual Disability Unit, Ballydribeen, Killarney, Co. Kerry</t>
  </si>
  <si>
    <t>Cois Abhainn, Youghal, Co. Cork</t>
  </si>
  <si>
    <t>Coolnaboy Hostel, St. Senan's Hostel, Enniscorthy,Co. Wexford</t>
  </si>
  <si>
    <t>Cottage Hospital, Drogheda, Co. Louth</t>
  </si>
  <si>
    <t>Dunabbey House, Dungarvan, Co. Waterford</t>
  </si>
  <si>
    <t>Dunamanway Community Hospital (St. Anthony's), Dunmanway, Co. Cork</t>
  </si>
  <si>
    <t>Dungarvan Community Care, Dungarvan, Co. Waterford</t>
  </si>
  <si>
    <t>Farranlea Road Community Nursing Unit, Wilton, Co. Cork</t>
  </si>
  <si>
    <t>Gougane Barra House, Western Road, Cork</t>
  </si>
  <si>
    <t>Grove House, Intellectual Disability Service, St. Mary's Health Campus, Gurranabraher, Co. Cork</t>
  </si>
  <si>
    <t>Haywood Lodge, Community Nursing Unit, Clonmel, Co. Tipperary</t>
  </si>
  <si>
    <t>Heather House, Buttevant, Co. Cork</t>
  </si>
  <si>
    <t>Hostel, 82 Moran Park, Enniscorthy, Co. Wexford</t>
  </si>
  <si>
    <t>HSE Sligo Community Group Homes, Co. Sligo</t>
  </si>
  <si>
    <t>HSE Tubbercurry Community Group Homes, Tubbercurry, Co. Sligo</t>
  </si>
  <si>
    <t>Loher/Dinis Wards - Kerry General Hospital, Tralee, Co. Kerry</t>
  </si>
  <si>
    <t>Meath Community Hospital, Dublin 8</t>
  </si>
  <si>
    <t>Millview, St. John's Hospital Grounds, Enniscorthy, Co. Wexford</t>
  </si>
  <si>
    <t>North Cork Mental Health Services, St. Stephens Hospital, Glanmire, Cork, Cork City</t>
  </si>
  <si>
    <t>Our Lady's Hospital, Manorhamilton, Co. Leitrim</t>
  </si>
  <si>
    <t>Owenacurra Centre, Midleton, Cork</t>
  </si>
  <si>
    <t>Raheny Community Nursing Unit, Dublin 9</t>
  </si>
  <si>
    <t>Roscommon Mental Health Service, Aras Naomh Chaolain, Knock Road, Castlerea, Co. Roscommon</t>
  </si>
  <si>
    <t>Schull Community Hospital 
(St. Gabriel's), Schull, Co. Cork</t>
  </si>
  <si>
    <t>Springhill Hostels, Kilagoley, St. Senan's Hospital, Enniscorthy, Co. Wexford</t>
  </si>
  <si>
    <t>St Raphaels Centre, Youghal</t>
  </si>
  <si>
    <t>St. Colmans House, Hospital Grounds, Macroom, Co. Cork</t>
  </si>
  <si>
    <t>St. Columbanus Home incorporating Killarney Community Hospital, Killarney, Co. Kerry</t>
  </si>
  <si>
    <t>St. Ita's Psychiatric Hospital, Portrane, Co. Dublin</t>
  </si>
  <si>
    <t>St. James' Hospital, Dublin 8</t>
  </si>
  <si>
    <t>St. Joseph's Community Hospital, Ennis, Co. Clare</t>
  </si>
  <si>
    <t>St. Joseph's Disability Service, Portrane, Co. Dublin</t>
  </si>
  <si>
    <t>St. Joseph's Hospital, Ardee, Co. Louth</t>
  </si>
  <si>
    <t>St. Joseph's Hospital, Trim, Co. Meath</t>
  </si>
  <si>
    <t>St. Senan's Psychiatric Hospital, Enniscorthy, Co. Wexford</t>
  </si>
  <si>
    <t>The Royal Hospital, Dublin 4</t>
  </si>
  <si>
    <t>Virginia Nursing Unit, Dublin Road, Rahardrum, Virginia, Co. Cavan</t>
  </si>
  <si>
    <t>Wexford Mental Health Services (WMHS Rehabilitation)</t>
  </si>
  <si>
    <t>Wicklow District Hospital, Wicklow, Co. Wicklow</t>
  </si>
  <si>
    <t>Acorn Lodge, Cashel, Co. Tipperary</t>
  </si>
  <si>
    <t>Ballymote Community Nursing Unit, Co. Sligo</t>
  </si>
  <si>
    <t>Carriglea Cairde Services, Dungarvan, Co. Waterford</t>
  </si>
  <si>
    <t>Cherryfield Lodge, Milltown Park, Dublin 6</t>
  </si>
  <si>
    <t>Children’s Sunshine Home, Leopardstown Road, Dublin 18</t>
  </si>
  <si>
    <t>Craddock House Nursing Home, Craddockstown Road, Naas, Kildare, Co. Kildare</t>
  </si>
  <si>
    <t>Melview House Nursing Home, Clonmel, Co. Tipperary</t>
  </si>
  <si>
    <t>Muiriosa Foundation, Moore Abbey, Monasterevin, Co. Kildare (Sth. Kildare Services)</t>
  </si>
  <si>
    <t>Nazareth House, Mallow, Co. Cork</t>
  </si>
  <si>
    <t>New Ross Community Hospital, Hospital Road, Pondfields, New Ross, Co. Wexford</t>
  </si>
  <si>
    <t>Newtownpark House, Blackrock, Co. Dublin</t>
  </si>
  <si>
    <t>Oak View Nursing Home, The Commons, Belturbet, Co. Cavan</t>
  </si>
  <si>
    <t>O'Gorman Home, Castle Street, Ballyragget, Co. Kilkenny</t>
  </si>
  <si>
    <t>Peamount Hospital, Co Dublin</t>
  </si>
  <si>
    <t>St. Joseph's Care Centre, Cricken Road, Shankill, Co.Dublin</t>
  </si>
  <si>
    <t>Tara Care Centre, 5/6 Putland Road, Bray, Co. Wicklow</t>
  </si>
  <si>
    <t>55 Westlands (Flats), St John's Road, Wexford Town, Enniscorthy, Co. Wexford</t>
  </si>
  <si>
    <t>58 Westlands, St John's Road, Wexford Town, Wexford Town, Co. Wexford</t>
  </si>
  <si>
    <t>An Solasan, Priorsland Road, Louth PCCC, Dundalk, Co. Louth</t>
  </si>
  <si>
    <t>Annalee View Respite Service, Cootehill, Co. Cavan</t>
  </si>
  <si>
    <t>Ardamine Community Mental Health Hostel, Ardamine, Gorey, Co. Wexford</t>
  </si>
  <si>
    <t>Beech Lodge, Residential unit for young people, Drinagh, Co. Wexford</t>
  </si>
  <si>
    <t>Bru Chaoimhin, Dublin 8</t>
  </si>
  <si>
    <t>Caradas House, Drumconrath, Navan, Co. Meath</t>
  </si>
  <si>
    <t>Cloonamahon Community Group Homes, Collooney, Co. Sligo</t>
  </si>
  <si>
    <t>Coill Darach, Navan, Co. Meath</t>
  </si>
  <si>
    <t>Drogheda Memorial Hospital, Curragh, Co. Kildare</t>
  </si>
  <si>
    <t>Good Counsel Centre, Ballyboden, Dublin 16</t>
  </si>
  <si>
    <t>Ivy House, Proudstown Road, Navan, Co. Meath</t>
  </si>
  <si>
    <t>Lakefield House, Residential unit for children, Dunmore Road, Waterford City, Co. Waterford</t>
  </si>
  <si>
    <t>Leeside, Tullamaine, Callan, Co. Kilkenny, Callan, Co. Kilkenny</t>
  </si>
  <si>
    <t>Lios na Greine, Disability Unit, Dundalk, Co. Louth</t>
  </si>
  <si>
    <t>Loughloe House, Athlone, Co. Westmeath</t>
  </si>
  <si>
    <t>Millfield house, Sunbeam Industrial Estate, Old Mallow Road, Blackpool, Cork</t>
  </si>
  <si>
    <t>NaDriseoga Respite Unit, Commons Road, Navan, Co. Meath</t>
  </si>
  <si>
    <t>New CNU - due to open 1st June 2011, Navan, Co. Meath</t>
  </si>
  <si>
    <t>Newcastle Hospital, Greystones, Co. Wicklow</t>
  </si>
  <si>
    <t>No 25, Grand Priory, Kells, Co. Meath</t>
  </si>
  <si>
    <t>Oriel House, Monaghan, Co. Monaghan</t>
  </si>
  <si>
    <t>Owls Rest, Kilmainham, Kells, Co. Meath</t>
  </si>
  <si>
    <t>Sacred Heart Centre, Disability centre for children, Lady Lane, Waterford City, Co. Waterford</t>
  </si>
  <si>
    <t>Sean O'Hare Unit &amp; Associated (Learning Disability) Services, Stranorlar, Co. Donegal</t>
  </si>
  <si>
    <t>Southside Intellectual Disability Unit, Ballyboden, Co. Dublin</t>
  </si>
  <si>
    <t>St. Anthony’s Unit, Care of the Older Person, Clonmel, Co. Tipperary</t>
  </si>
  <si>
    <t>St. Francis Community Nursing Unit, Galway, Co. Galway</t>
  </si>
  <si>
    <t>St. Joseph's School, Ferryhouse, Clonmel, Co. Tipperary</t>
  </si>
  <si>
    <t>St. Mary's Residence, Louth/Meath Mental Health Unit, Drogheda, Co. Louth</t>
  </si>
  <si>
    <t>Swinford Treatment Centre, The Lodge, Dublin Road, Swinford, Co. Mayo</t>
  </si>
  <si>
    <t>Teach Aisling, Westport Road, Castlebar, Co. Mayo</t>
  </si>
  <si>
    <t>The Coastguards Disability Unit, 194 Lower Point Road, Dundalk, Co. Louth</t>
  </si>
  <si>
    <t>The Moorings Hostel, Mental Health Unit, Dundalk, Co. Louth</t>
  </si>
  <si>
    <t>The Orchard Welfare Home, Bray, Co. Wicklow</t>
  </si>
  <si>
    <t>Transitional Living, Slí Eile, Acquired Brain Injury Unit, 17 New Toberaheena, Clonmel, Co. Tipperary</t>
  </si>
  <si>
    <t>Tus Nua, Rehabilitation Unit, Enniscorthy, Co. Wexford</t>
  </si>
  <si>
    <t>Walnut Grove, No 39/40, Residential Unit for young people, Wexford town, Co. Wexford</t>
  </si>
  <si>
    <t>*Funding status of some LTCFs not verified (unknown) at time of writing</t>
  </si>
  <si>
    <t>Areas 1-9</t>
  </si>
  <si>
    <t>LTCFs: Private (or funding status not verified at time of writing)</t>
  </si>
  <si>
    <t>Management &amp; Administration</t>
  </si>
  <si>
    <t>Total</t>
  </si>
  <si>
    <t>Community Health Organisation</t>
  </si>
  <si>
    <r>
      <t xml:space="preserve">Appendix 10 </t>
    </r>
    <r>
      <rPr>
        <sz val="12"/>
        <color theme="1"/>
        <rFont val="Calibri"/>
        <family val="2"/>
      </rPr>
      <t xml:space="preserve">List of LTCFs that have reported at least once since 2012-2013 having a policy of vaccinating staff </t>
    </r>
  </si>
  <si>
    <t>Midleton Community Hospital and Long Stay Unit (Our Lady of Lourdes), Midleton, Co. Cork</t>
  </si>
  <si>
    <t>St. Colman's Hospital, Rathdrum, Co. Wicklow</t>
  </si>
  <si>
    <t>St. Mary's Hospital, Drogheda, Co. Louth</t>
  </si>
  <si>
    <r>
      <t xml:space="preserve">Appendix 11 </t>
    </r>
    <r>
      <rPr>
        <sz val="12"/>
        <color theme="1"/>
        <rFont val="Calibri"/>
        <family val="2"/>
      </rPr>
      <t xml:space="preserve">List of LTCFs that have reported at least once since 2011-2012 having a policy of vaccinating respite residents before admission </t>
    </r>
  </si>
  <si>
    <t>Donagh House, Tiernaneil, Emyvale, Co Monaghan</t>
  </si>
  <si>
    <t>Tonyglasson Community Home, Doohamlet, Castleblaney, Co. Monaghan</t>
  </si>
  <si>
    <t>The Arches, 2 Mulinary Road, Carrickmacross, Co. Monaghan</t>
  </si>
  <si>
    <t>Tonniscoffey House, Dunraymond, Monaghan,Co. Monaghan</t>
  </si>
  <si>
    <t>Lisdarragh House, Cootehill Road, Monaghan, Co. Monaghan</t>
  </si>
  <si>
    <t>Cope Foundation, 28 Ashmount Court, Silverheights, Tivoli, Cork</t>
  </si>
  <si>
    <t>Cope Foundation, The Lodge, Mitchelstown, Co. Cork</t>
  </si>
  <si>
    <t>Cope Foundation, Ard Na Gaoithe, Hollyhill, Cork, Houses 1-7</t>
  </si>
  <si>
    <t>Cope Foundation, Dun Aoibhinn, Fermoy, Co. Cork</t>
  </si>
  <si>
    <t>Cope Foundation, Spring Lane, Mayfield Park, Cork</t>
  </si>
  <si>
    <t>LS/OY</t>
  </si>
  <si>
    <t>CCA9</t>
  </si>
  <si>
    <t>CN/MN</t>
  </si>
  <si>
    <t>CCA6</t>
  </si>
  <si>
    <t>LH</t>
  </si>
  <si>
    <t>LD/WH</t>
  </si>
  <si>
    <t>MH</t>
  </si>
  <si>
    <t>CW/KK</t>
  </si>
  <si>
    <t>WX</t>
  </si>
  <si>
    <t>CE</t>
  </si>
  <si>
    <t>TN</t>
  </si>
  <si>
    <t>L</t>
  </si>
  <si>
    <t>KY</t>
  </si>
  <si>
    <t>NC</t>
  </si>
  <si>
    <t>TS</t>
  </si>
  <si>
    <t>WD</t>
  </si>
  <si>
    <t>DL</t>
  </si>
  <si>
    <t>MO</t>
  </si>
  <si>
    <t>RM</t>
  </si>
  <si>
    <t>SO/LM</t>
  </si>
  <si>
    <t>CCA5</t>
  </si>
  <si>
    <t>% Uptake Staff Vaccinated</t>
  </si>
  <si>
    <t>**See http://www.hse.ie/eng/services/list/3/acutehospitals/hospitalgroups.html for description of hospital groups</t>
  </si>
  <si>
    <t>Hospital Group**</t>
  </si>
  <si>
    <t>H24a</t>
  </si>
  <si>
    <t>Children's Hospital Ireland (Tallaght University Hospital Unit)</t>
  </si>
  <si>
    <t>Tallaght University Hospital</t>
  </si>
  <si>
    <t>Connolly Hospital Blanchardstown</t>
  </si>
  <si>
    <t>H50A</t>
  </si>
  <si>
    <t>Cork University Hospital (excluding maternity)</t>
  </si>
  <si>
    <t>University Hospital Waterford</t>
  </si>
  <si>
    <t>H50M</t>
  </si>
  <si>
    <t>Cork University Hospital Maternity (CUHM)</t>
  </si>
  <si>
    <t>Kilcreene Regional Orthopaedic Hospital, Kilkenny</t>
  </si>
  <si>
    <t>Portiuncula University Hospital</t>
  </si>
  <si>
    <t>Roscommon University Hospital</t>
  </si>
  <si>
    <t>Sligo University Hospital</t>
  </si>
  <si>
    <t>Mayo University Hospital</t>
  </si>
  <si>
    <t>Galway University Hospitals</t>
  </si>
  <si>
    <t>Mater Private Hospital, Dublin</t>
  </si>
  <si>
    <t>Other Vaccinated Staff Not On Payroll</t>
  </si>
  <si>
    <t>Total Other (Private only)</t>
  </si>
  <si>
    <t>Average Other (Private Other)</t>
  </si>
  <si>
    <t>Children's Hospital Group</t>
  </si>
  <si>
    <t>West/North West (Saolta UHG; NUIG)</t>
  </si>
  <si>
    <t>Online Creation Date</t>
  </si>
  <si>
    <t>Data Collection Date</t>
  </si>
  <si>
    <r>
      <t>Appendix 2.1</t>
    </r>
    <r>
      <rPr>
        <sz val="12"/>
        <color theme="1"/>
        <rFont val="Calibri"/>
        <family val="2"/>
      </rPr>
      <t xml:space="preserve"> Seasonal Influenza Vaccine % Uptake in HCWs by Individual Hospital, 2018-2019, Ireland (n=59, including 8 private, with complete staff vaccine uptake returns)</t>
    </r>
  </si>
  <si>
    <t>2018-2019</t>
  </si>
  <si>
    <t>HSE Funding and staffed as of June 2019</t>
  </si>
  <si>
    <t>Active June 2019</t>
  </si>
  <si>
    <t>H87</t>
  </si>
  <si>
    <t>Mater Private Hospital, Cork</t>
  </si>
  <si>
    <t>Cork University Hospital (including maternity)</t>
  </si>
  <si>
    <t>St. Vincent's Private Hospital</t>
  </si>
  <si>
    <t>-</t>
  </si>
  <si>
    <t>Y*</t>
  </si>
  <si>
    <r>
      <t>Appendix 2.2</t>
    </r>
    <r>
      <rPr>
        <sz val="12"/>
        <color theme="1"/>
        <rFont val="Calibri"/>
        <family val="2"/>
      </rPr>
      <t xml:space="preserve"> Seasonal Influenza Vaccine % Uptake in HCWs by Individual Hospital and Season, 2011-2012 to 2018-2019, Ireland (with complete staff vaccine uptake returns)</t>
    </r>
  </si>
  <si>
    <t>Total (59 hospitals, including 8 private)</t>
  </si>
  <si>
    <t>All HSE funded and staffed hospitals (n=51)</t>
  </si>
  <si>
    <r>
      <t>Appendix 4</t>
    </r>
    <r>
      <rPr>
        <sz val="12"/>
        <color theme="1"/>
        <rFont val="Calibri"/>
        <family val="2"/>
      </rPr>
      <t xml:space="preserve"> Seasonal Influenza Vaccine Uptake in Hospitals by Hospital Group, 2018-2019, Ireland (n=59 hospitals, including 8 private, with complete staff vaccine uptake returns)</t>
    </r>
  </si>
  <si>
    <t>Total (51 hospitals)</t>
  </si>
  <si>
    <r>
      <t>Appendix 5</t>
    </r>
    <r>
      <rPr>
        <sz val="12"/>
        <color theme="1"/>
        <rFont val="Calibri"/>
        <family val="2"/>
      </rPr>
      <t xml:space="preserve"> Seasonal Influenza Vaccine Uptake in Hospitals by HSE Staff Grade Category, 2018-2019, Ireland (n=51 hospitals, excluding private, with complete staff vaccine uptake returns)</t>
    </r>
  </si>
  <si>
    <t>Connolly Hospital (Sycamore Psychiatry of Old Age Unit), Dublin 15</t>
  </si>
  <si>
    <t>Lisdarn Lodge SRU, Cavan Monaghan Mental Health Services, Lisdarn, Cavan</t>
  </si>
  <si>
    <t>Connolly Hospital (Silver Birch Unit), Dublin 15</t>
  </si>
  <si>
    <t>Breffni Nursing Unit, Ballyconnell Community Service, Ballyconnell Co. Cavan</t>
  </si>
  <si>
    <t>Beechwood Hostel, Rathnapish, Mental Health Service, Carlow</t>
  </si>
  <si>
    <t>Group Homes: (Ardmore Sycamore Drive; Atlantis Dublin Road; 34 Riverside Drive; 27 Beechpark; 28 Beechpark) Kilkenny</t>
  </si>
  <si>
    <t>Glenmalure Hostel, Old Blackrock Road, Blackrock, Cork</t>
  </si>
  <si>
    <t>Millfield House, Sunbeam Industrial Estate, Blackpool, Cork</t>
  </si>
  <si>
    <t>Alacantra Residence, Mental Health Services, Freshford Road, Kilkenny</t>
  </si>
  <si>
    <t>St. Michael's Psychiatric Unit, Mercy Hospital, Greville Place, Cork</t>
  </si>
  <si>
    <t>Cluain Lir Community Nursing Unit, (Old Person Services), Mullingar, Co. Westmeath</t>
  </si>
  <si>
    <t>Cois Cuain Residence, Disability Service, Rosslare, Co. Wexford</t>
  </si>
  <si>
    <t>Ros na Ri, Cornacassa, Co. Monaghan</t>
  </si>
  <si>
    <t>Dublin South East HSE Units - Clonskeagh Hospital, (Amalgamated return for Sir Patrick Dunn's, St. Broc's and Clonskeagh), Dublin 6, Co. Dublin</t>
  </si>
  <si>
    <t>Antoine House, Drumillard Estate, Castleblayney, Co. Monaghan</t>
  </si>
  <si>
    <t>North West Hospice (Sligo University Hospital), The Mall, Sligo Town, Co. Sligo</t>
  </si>
  <si>
    <t>St Johns Community Hospital, Enniscorthy, Co. Wexford</t>
  </si>
  <si>
    <t>Sacred Heart Hostel, St. Dympna’s, Mental Health Service, Carlow</t>
  </si>
  <si>
    <t>Courtview &amp; Montgomery Street Hostel, Mental Health Service, Carlow</t>
  </si>
  <si>
    <t>St. Ita's Ward &amp; Unit One, St Brigid's Hospital, Kella Road, Ardee, Co. Louth</t>
  </si>
  <si>
    <t>Carndonagh Community Hospital, Caradonagh, Co. Donegal (Older Persons)</t>
  </si>
  <si>
    <t>Park Lodge, Athy Road, Mental Health Service, Carlow</t>
  </si>
  <si>
    <t>Sliabh Glas, Carnamogagh Upper, Letterkenny, Co. Donegal</t>
  </si>
  <si>
    <t>Glenville House, Mental Health Service, Clonmel, Co. Tipperary</t>
  </si>
  <si>
    <t>Eist Linn Child and Adolescent Mental Health Service, Cork</t>
  </si>
  <si>
    <t>Colurgan Group Home, Colurgan, Co. Cavan</t>
  </si>
  <si>
    <t>Dunmanway Community Hospital (St. Anthony's), Dunmanway, Co. Cork</t>
  </si>
  <si>
    <t>Ard Clochar Complex, Derry Road, Carndonagh, Co. Donegal (Crunligh House, Trusk House and Crock Na Coille)</t>
  </si>
  <si>
    <t xml:space="preserve">Virginia Nursing Unit, Virginia Community Services, Virginia, Co. Cavan </t>
  </si>
  <si>
    <t>Kelvin Court, St. Dympna’s, Athy Road, Mental Health Service, Carlow</t>
  </si>
  <si>
    <t>James Connolly Memorial Residential Unit, Donegal Town, Co Donegal  (LTCF)</t>
  </si>
  <si>
    <t>Elm Park Drive Hostel, Rathnapish, Mental Health Service, Carlow</t>
  </si>
  <si>
    <t>Riverwalk House Respite Services, Carndonagh, HSE Learning Disability Residential Unit, Derry Road, Carndonagh, Co. Donegal</t>
  </si>
  <si>
    <t>St. Oliver Plunkett Hospital, Priorland, Dublin Road, Dundalk, Co. Louth</t>
  </si>
  <si>
    <t>Fermoy Community Hospital, Tallow Road, Fermoy, Co. Cork</t>
  </si>
  <si>
    <t>St. Joseph's Community Hospital, Millstreet, Co. Cork</t>
  </si>
  <si>
    <t>St. Gabriels Ward, St. Canices Hospital, Dublin Road, Kilkenny</t>
  </si>
  <si>
    <t>South Tipperary Mental Health Services, Western Road, Garryshane, Clonmel, Co. Tipperary</t>
  </si>
  <si>
    <t>Kincora Residence, Mental Health Service, Sion Road, Kilkenny</t>
  </si>
  <si>
    <t>Radharc Nua Residence, Disability Services, Ferns, Co. Wexford</t>
  </si>
  <si>
    <t>St. John's Approved Centre, Rehab and Recovery Mental Health Unit, St. John’s Hospital Campus, Ballytivnan, Sligo</t>
  </si>
  <si>
    <t>Department of Psychiatry, St. Luke's Hospital, Kilkenny</t>
  </si>
  <si>
    <t>Manderlay Lodge, HSE Disability Services, Cathedral Close, Cathedral Road, Cavan Town, Co. Cavan</t>
  </si>
  <si>
    <t>Caomhnu Residence, Mental Health Services, Kilcreene, Co. Kilkenny</t>
  </si>
  <si>
    <t>Drumboe Respite House, Drumboe Lower, Stranorlar, Co. Donegal</t>
  </si>
  <si>
    <t>Acute Inpatient Unit, Sligo/Leitrim &amp; West Cavan Mental Health Services, Clarion Road, Ballytivnan, Sligo Town</t>
  </si>
  <si>
    <t>Ballytrim House, Castle Grove, Raphoe Townparks, Raphoe, Co. Donegal</t>
  </si>
  <si>
    <t>Tus Nua Residence, St. Johns Hospital, Enniscorthy, Co. Wexford</t>
  </si>
  <si>
    <t>Greenbanks House, Athy Road, Mental Health Service, Carlow</t>
  </si>
  <si>
    <t>Teach Saoirse, Disability Service, Oulart, Co. Wexford</t>
  </si>
  <si>
    <t>Moville Disability Community Group Homes, Moville, Co. Donegal</t>
  </si>
  <si>
    <t>Farnogue, Selskar Community Unit, Mental Health Service, Old Hospital Road, Wexford Town, Wexford</t>
  </si>
  <si>
    <t>Re Nua, Residential Care for Intellectual Disabilities, Our Lady's Campus, Cashel, Co. Tipperary</t>
  </si>
  <si>
    <t>South Sligo and Leitrim Disability Service Community Group Homes</t>
  </si>
  <si>
    <t>Rivendell Residence, Disability Service, Kitestown, Crossabeg, Wexford</t>
  </si>
  <si>
    <t>Summerhill House, Summerhill, Enniscorthy, Disability Service, Co. Wexford</t>
  </si>
  <si>
    <t>Acute Admission Unit, Department of Psychiatry, Letterkenny University Hospital, Kilmacrennan Road, Ballyboe, Glencar, Letterkenney, Co. Donegal</t>
  </si>
  <si>
    <t>Acute Psychiatric Unit, Cavan General Hospital, Lisdarn, Cavan</t>
  </si>
  <si>
    <t>Intellectual Disabilities Residential Services Head Office for Midlands, Louth and Meath, Springfield Centre, St Loman's Campus, Delvin Road, Mullingar, Co.Westmeath</t>
  </si>
  <si>
    <t>Ard Greine, Stranorlar Disability Community Group Homes (includes Sean O'Hare Unit)</t>
  </si>
  <si>
    <t>North Sligo Disability Service Community Group Homes</t>
  </si>
  <si>
    <t>Carraig Mor Psychiatric Intensive Care Unit, Shanakiel, Cork</t>
  </si>
  <si>
    <t>25 Ballyduff Park, Lifford, Co. Donegal</t>
  </si>
  <si>
    <t>Springmount Residence, Mental Health Services, Dungarvan, Waterford</t>
  </si>
  <si>
    <t>Lorica Residence, William Street, Cashel, Tipperary</t>
  </si>
  <si>
    <t>Lismore Residence, Mental Health Services, Sion Road, Kilkenny</t>
  </si>
  <si>
    <t>Croi an Tobair Residence, Mental Health Service, Oylegate, Enniscorthy, Co. Wexford</t>
  </si>
  <si>
    <t>Mount Sion Community Residence, Murgasty Road, Tipperary Town, E34 DP11</t>
  </si>
  <si>
    <t>Castlecourt House, Supervised Residential Unit, Sligo/Leitrim &amp; West Cavan Mental Health Services, Ballinphull, Cliffoney, Sligo</t>
  </si>
  <si>
    <t>Dawn House, Disability Service, Belvedere Road, Co. Wexford</t>
  </si>
  <si>
    <t>Millbrook House, HSE Disability Services, Milltown, Monaghan Town, Co. Monaghan</t>
  </si>
  <si>
    <t>Kilmacrennan Disability Community Group Homes, Letterkenny, Co. Donegal</t>
  </si>
  <si>
    <t>Midleton Community Hospital and Long Stay Unit, (Our Lady of Lourdes), Midleton, Co. Cork</t>
  </si>
  <si>
    <t>Altamount Residence, Mental Health Services, Dublin Road, Kilkenny</t>
  </si>
  <si>
    <t>Florence House, Disability Services, Daphney View, Enniscorthy, Co. Wexford</t>
  </si>
  <si>
    <t>Benbulben Lodge, Supervised Residential Unit, Sligo/Leitrim &amp; West Cavan Mental Health Services, Cashelgarron, Co. Sligo</t>
  </si>
  <si>
    <t>Linden House, Supervised Residential Unit, Sligo/Leitrim &amp; West Cavan Mental Health Services, Keash Road, Bellanascarrow West, Ballymote, Co. Sligo</t>
  </si>
  <si>
    <t>The Willows Residence, Mental Health Service, Ardamine, Riverchapel, Co. Wexford</t>
  </si>
  <si>
    <t>Eske House, Disability Group Homes, 3 Hall Demesne, Mountcharles, Co. Donegal</t>
  </si>
  <si>
    <t>Cope Foundation, Springfield House, Mayfield Park, Springfield Road, Mayfield, Cork</t>
  </si>
  <si>
    <t>Cope Foundation, Scoil Eanna, 	Middle Glanmire Road, Montenotte, Cork</t>
  </si>
  <si>
    <t>Cope Foundation, Speech and Language Therapy Department, Tracton House, Montenotte, Cork</t>
  </si>
  <si>
    <t>TLC Centre Nursing Home, Santry, Northwood Park, Santry Demesne, Dublin 9</t>
  </si>
  <si>
    <t>St. Joseph's Centre, Daughters of Charity, Grange Road, Clonsilla, Dublin 15</t>
  </si>
  <si>
    <t>TLC Citywest, Cooldown Commons, Fortunestown Lane, City West, Co. Dublin</t>
  </si>
  <si>
    <t>Cope Foundation, St. Francis Gardens. Thomas, Davis Street, Blackpool, Cork</t>
  </si>
  <si>
    <t>Ardeen Cheshire Home, Shillelagh, Coolattin, Co. Wicklow</t>
  </si>
  <si>
    <t>Brothers of Charity Services Ireland –South East Region, Belmont Park, Ferrybank, Waterford</t>
  </si>
  <si>
    <t>TLC Centre Nursing Home, Maynooth, Straffan Road, Moneycooly, Co. Kildare</t>
  </si>
  <si>
    <t>Newbridge Cheshire Ireland Respite Centre, 356 Standhouse Road, Newbridge, Co. Kildare</t>
  </si>
  <si>
    <t>Rathfredagh, Cheshire Ireland, Newcastle West, Co. Limerick</t>
  </si>
  <si>
    <t>St. Patrick's Cheshire Home, Carlow Road, Tullow, Co. Carlow</t>
  </si>
  <si>
    <t>Cope Foundation, St. Paul's School, 	Middle Glanmire Road, Montenotte, Cork</t>
  </si>
  <si>
    <t>Cope Foundation, Scoil Aislinn, Boreenmanna Road, Cork</t>
  </si>
  <si>
    <t>Cope Foundation, Scoil Bernadette, 	Middle Glanmire Road, Montenotte, Cork</t>
  </si>
  <si>
    <t>Public</t>
  </si>
  <si>
    <t>HSE/Public  (Y/N)</t>
  </si>
  <si>
    <r>
      <t>Appendix 6.1</t>
    </r>
    <r>
      <rPr>
        <sz val="12"/>
        <color theme="1"/>
        <rFont val="Calibri"/>
        <family val="2"/>
      </rPr>
      <t xml:space="preserve"> Seasonal Influenza Vaccine Uptake in HCWs by Individual LTCF, 2018-2019, Ireland</t>
    </r>
    <r>
      <rPr>
        <sz val="11"/>
        <color theme="1"/>
        <rFont val="Calibri"/>
        <family val="2"/>
      </rPr>
      <t xml:space="preserve"> (n=269 with complete staff vaccine uptake returns, including 219 known to be HSE funded/staffed)</t>
    </r>
  </si>
  <si>
    <t>56 Westlands Hostel, St John's Road, Wexford Town, Enniscorthy, Co. Wexford</t>
  </si>
  <si>
    <t>Clanntara House, Meath Disability Services, Athboy Road, Trim, Co. Meath</t>
  </si>
  <si>
    <t>Cluain Mhuire Community Mental Health Service, St John of God Community Services, Stillorgan, Co. Dublin</t>
  </si>
  <si>
    <t>Greystones Nursing Home, Church Road, Greystones, Co. Wicklow</t>
  </si>
  <si>
    <t>Ailesbury Private Nursing Home, 1a Kill Lane, Kill O'The Grange, Blackrock, Co. Dublin</t>
  </si>
  <si>
    <t>Ailesbury Private Nursing Home, 58 Park Avenue, Sandyford, Dublin 14</t>
  </si>
  <si>
    <t>St. John of God Community Services Ltd., St. Raphael’s, Celbridge, Co. Kildare</t>
  </si>
  <si>
    <t>Carndonagh Supervised Residential Unit, Co. Donegal (Mental Health)</t>
  </si>
  <si>
    <t>HSE Services Cregg House Group Homes, Co. Sligo</t>
  </si>
  <si>
    <t>Carlow Mental Health, St. Dympna's Hospital Complex, Carlow</t>
  </si>
  <si>
    <t>Wexford Mental Health Services (WMHS Rehabilitation) &amp; Residences, Enniscothy, Co. Wexford</t>
  </si>
  <si>
    <t>No. of Public LTCFs</t>
  </si>
  <si>
    <t>Total (269 LTCFs, including private)</t>
  </si>
  <si>
    <t>Total (219 Public LTCFs)</t>
  </si>
  <si>
    <r>
      <t>Appendix 6.2</t>
    </r>
    <r>
      <rPr>
        <sz val="12"/>
        <color theme="1"/>
        <rFont val="Calibri"/>
        <family val="2"/>
      </rPr>
      <t xml:space="preserve"> Seasonal Influenza Vaccine % Uptake in HCWs by Individual LTCFs and Season, 2011-2012 to 2018-2019, Ireland</t>
    </r>
    <r>
      <rPr>
        <b/>
        <i/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(with complete staff vaccine uptake returns)</t>
    </r>
  </si>
  <si>
    <r>
      <t xml:space="preserve">Appendix 7 </t>
    </r>
    <r>
      <rPr>
        <sz val="12"/>
        <color theme="1"/>
        <rFont val="Calibri"/>
        <family val="2"/>
      </rPr>
      <t>Seasonal Influenza Vaccine Uptake in LTCFs by CHO, 2017-2018, Ireland (n=269 including 50 private, LTCFs with complete staff vaccine uptake returns)</t>
    </r>
  </si>
  <si>
    <r>
      <t>Appendix 8</t>
    </r>
    <r>
      <rPr>
        <sz val="12"/>
        <color theme="1"/>
        <rFont val="Calibri"/>
        <family val="2"/>
      </rPr>
      <t xml:space="preserve"> Seasonal Influenza Vaccine Uptake in known HSE funded and staffed LTCFs by HSE Category of Staff, 2018-2019, Ireland (n=219 LTCFs with complete staff vaccine uptake returns</t>
    </r>
    <r>
      <rPr>
        <sz val="11"/>
        <color theme="1"/>
        <rFont val="Calibri"/>
        <family val="2"/>
      </rPr>
      <t>)</t>
    </r>
  </si>
  <si>
    <t>Difference 2017-2018 and 2018-2019 Public Only</t>
  </si>
  <si>
    <r>
      <rPr>
        <b/>
        <sz val="12"/>
        <color theme="1"/>
        <rFont val="Calibri"/>
        <family val="2"/>
      </rPr>
      <t>Appendix 12</t>
    </r>
    <r>
      <rPr>
        <sz val="12"/>
        <color theme="1"/>
        <rFont val="Calibri"/>
        <family val="2"/>
      </rPr>
      <t xml:space="preserve"> Point Prevalence Survey of Flu Vaccine Uptake Among Long-term (LT) and Respite Residents by Individual LTCF, 2018-2019, January 2019, Ireland</t>
    </r>
  </si>
  <si>
    <t>Not Public LTCFs*</t>
  </si>
  <si>
    <t>Public LTCFs</t>
  </si>
  <si>
    <t>Active June 2019  (Y/N)</t>
  </si>
  <si>
    <t>Long Term Residents Present</t>
  </si>
  <si>
    <t>Respite Residents Present</t>
  </si>
  <si>
    <t>Check</t>
  </si>
  <si>
    <t>Total No. Participating LTCFs in PPS</t>
  </si>
  <si>
    <t>No. LTCFs with Long Term Residents</t>
  </si>
  <si>
    <t>Total No. Long Term Residents</t>
  </si>
  <si>
    <t>Total Vaccinated Long Term Residents</t>
  </si>
  <si>
    <t>% Vaccinated Long Term Residents</t>
  </si>
  <si>
    <t>No. LTCFs with Respite Residents</t>
  </si>
  <si>
    <t>Total No. Respite Residents</t>
  </si>
  <si>
    <t>Total Vaccinated Residents Residents</t>
  </si>
  <si>
    <t>% Vaccinated Respite Residents</t>
  </si>
  <si>
    <t>EligibleRespiteResidents</t>
  </si>
  <si>
    <t>WC</t>
  </si>
  <si>
    <t>CCA8</t>
  </si>
  <si>
    <t>CCA10</t>
  </si>
  <si>
    <t>Acute Mental Health Unit, Cork University Hospital, Wilton, Cork</t>
  </si>
  <si>
    <t>Brothers of Charity Services Ireland, Limerick Region, Bawnmore, Limerick</t>
  </si>
  <si>
    <t>Enable Ireland, Harbour Lights, Castle Road, Blackrock, Cork</t>
  </si>
  <si>
    <t>Brothers of Charity Services Ireland, St Patrick's, Upton, Innishannon, Co. Cork</t>
  </si>
  <si>
    <t>Maryborough Centre, St. Fintan's Hospital, Dublin Road, Portlaoise, Co. Laois, R32 YFW6</t>
  </si>
  <si>
    <t>Brothers of Charity, East Limerick Services, Doon, Lisgaugh, Co. Limerick</t>
  </si>
  <si>
    <t>TLC Carton, Tonlegee Road, Raheny, Dublin 5, D05 N5K3</t>
  </si>
  <si>
    <t>CoAction, 4 Tallon Heights, Castletownbere, Cork</t>
  </si>
  <si>
    <t>Minimum No. Long Term Residents</t>
  </si>
  <si>
    <t>Maximum No. Long Term Residents</t>
  </si>
  <si>
    <t>Vaccinated Respite Residents</t>
  </si>
  <si>
    <t>Vaccinated LongTerm Residents</t>
  </si>
  <si>
    <t>Eligible Long Term Residents</t>
  </si>
  <si>
    <t>HSE Managed&amp; Funded (Y/N)</t>
  </si>
  <si>
    <t>Not Public</t>
  </si>
  <si>
    <r>
      <t>Appendix 1.3</t>
    </r>
    <r>
      <rPr>
        <b/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Point Prevalence based LTCF online survey form</t>
    </r>
    <r>
      <rPr>
        <b/>
        <sz val="12"/>
        <color theme="1"/>
        <rFont val="Calibri"/>
        <family val="2"/>
      </rPr>
      <t>–</t>
    </r>
    <r>
      <rPr>
        <sz val="12"/>
        <color theme="1"/>
        <rFont val="Calibri"/>
        <family val="2"/>
      </rPr>
      <t>pdf version</t>
    </r>
  </si>
  <si>
    <t>Long Term Resident % Uptake</t>
  </si>
  <si>
    <t>Respite Resident % Uptake</t>
  </si>
  <si>
    <t>List of Appendices for HPSC Report : Uptake of the Seasonal Influenza Vaccine in Acute Hospitals and Long Term Care Facilities in Ireland in 2018-2019</t>
  </si>
  <si>
    <t>http://www.hpsc.ie/a-z/respiratory/influenza/seasonalinfluenza/influenzaandhealthcareworkers/hcwinfluenzavaccineuptakesurveyforms/</t>
  </si>
  <si>
    <r>
      <t>Appendix 3</t>
    </r>
    <r>
      <rPr>
        <sz val="12"/>
        <color theme="1"/>
        <rFont val="Calibri"/>
        <family val="2"/>
      </rPr>
      <t xml:space="preserve"> Seasonal Influenza vaccine uptake &gt; 65%, by Hospital Group, 2018-2019, Ireland (n=59 hospitals, including 8 private, with complete staff vaccine uptake returns)</t>
    </r>
  </si>
  <si>
    <r>
      <t>Appendix 9</t>
    </r>
    <r>
      <rPr>
        <sz val="12"/>
        <color theme="1"/>
        <rFont val="Calibri"/>
        <family val="2"/>
      </rPr>
      <t xml:space="preserve"> 65%+ Seasonal Influenza Vaccine Uptake in LTCFs by CHO, 2018-2019, Ireland (n=269 </t>
    </r>
    <r>
      <rPr>
        <sz val="11"/>
        <color theme="1"/>
        <rFont val="Calibri"/>
        <family val="2"/>
      </rPr>
      <t>including 50 private</t>
    </r>
    <r>
      <rPr>
        <sz val="12"/>
        <color theme="1"/>
        <rFont val="Calibri"/>
        <family val="2"/>
      </rPr>
      <t>, LTCFs with complete staff vaccine uptake returns)</t>
    </r>
  </si>
  <si>
    <r>
      <t xml:space="preserve">No. with </t>
    </r>
    <r>
      <rPr>
        <b/>
        <sz val="10"/>
        <color theme="0"/>
        <rFont val="Calibri"/>
        <family val="2"/>
      </rPr>
      <t>≥</t>
    </r>
    <r>
      <rPr>
        <b/>
        <sz val="10"/>
        <color theme="0"/>
        <rFont val="Calibri"/>
        <family val="2"/>
        <scheme val="minor"/>
      </rPr>
      <t>65% Uptake</t>
    </r>
  </si>
  <si>
    <t>% with ≥60% Uptake</t>
  </si>
  <si>
    <t>No. with  ≥65% Uptake</t>
  </si>
  <si>
    <t>% with  ≥65% Uptake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</si>
</sst>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.0"/>
    <numFmt numFmtId="166" formatCode="d\ mmm\ yyyy"/>
    <numFmt numFmtId="167" formatCode="d\ mmm\ yyyy\ hh:mm"/>
    <numFmt numFmtId="168" formatCode="0.0%"/>
  </numFmts>
  <fonts count="4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1"/>
      <color indexed="23"/>
      <name val="Arial"/>
      <family val="2"/>
    </font>
    <font>
      <b/>
      <sz val="24"/>
      <color indexed="10"/>
      <name val="Verdan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i/>
      <sz val="11"/>
      <color indexed="63"/>
      <name val="Arial"/>
      <family val="2"/>
    </font>
    <font>
      <b/>
      <sz val="11"/>
      <color indexed="8"/>
      <name val="Arial"/>
      <family val="2"/>
    </font>
    <font>
      <b/>
      <i/>
      <sz val="8"/>
      <color indexed="63"/>
      <name val="Arial"/>
      <family val="2"/>
    </font>
    <font>
      <i/>
      <sz val="8"/>
      <color indexed="63"/>
      <name val="Arial"/>
      <family val="2"/>
    </font>
    <font>
      <sz val="9"/>
      <color indexed="63"/>
      <name val="Arial"/>
      <family val="2"/>
    </font>
    <font>
      <b/>
      <i/>
      <sz val="8"/>
      <color indexed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00FF"/>
      <name val="Calibri"/>
      <family val="2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A1F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>
      <alignment vertical="top"/>
    </xf>
    <xf numFmtId="165" fontId="20" fillId="0" borderId="0" applyFill="0" applyBorder="0" applyProtection="0">
      <alignment vertical="top"/>
    </xf>
    <xf numFmtId="165" fontId="21" fillId="0" borderId="0" applyFill="0" applyBorder="0" applyProtection="0">
      <alignment vertical="top"/>
    </xf>
    <xf numFmtId="0" fontId="22" fillId="0" borderId="0" applyNumberFormat="0" applyFill="0" applyBorder="0" applyProtection="0">
      <alignment vertical="top"/>
    </xf>
    <xf numFmtId="0" fontId="22" fillId="0" borderId="0" applyNumberFormat="0" applyFill="0" applyBorder="0" applyProtection="0">
      <alignment vertical="top" wrapText="1"/>
    </xf>
    <xf numFmtId="10" fontId="19" fillId="0" borderId="0" applyFill="0" applyBorder="0" applyProtection="0">
      <alignment vertical="top"/>
    </xf>
    <xf numFmtId="10" fontId="22" fillId="2" borderId="0" applyBorder="0" applyProtection="0"/>
    <xf numFmtId="10" fontId="22" fillId="0" borderId="0" applyFill="0" applyBorder="0" applyProtection="0">
      <alignment vertical="top"/>
    </xf>
    <xf numFmtId="49" fontId="19" fillId="0" borderId="0" applyFill="0" applyBorder="0" applyProtection="0">
      <alignment vertical="top" wrapText="1"/>
    </xf>
    <xf numFmtId="49" fontId="19" fillId="0" borderId="0" applyFill="0" applyBorder="0" applyProtection="0">
      <alignment vertical="top" wrapText="1"/>
    </xf>
    <xf numFmtId="49" fontId="19" fillId="0" borderId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vertical="top" wrapText="1"/>
    </xf>
    <xf numFmtId="0" fontId="20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 wrapText="1"/>
    </xf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3" borderId="0" applyNumberFormat="0" applyBorder="0" applyProtection="0"/>
    <xf numFmtId="0" fontId="28" fillId="0" borderId="0" applyNumberFormat="0" applyFill="0" applyBorder="0" applyProtection="0"/>
    <xf numFmtId="0" fontId="29" fillId="0" borderId="0" applyNumberFormat="0" applyFill="0" applyBorder="0" applyProtection="0">
      <alignment vertical="top" wrapText="1"/>
    </xf>
    <xf numFmtId="0" fontId="29" fillId="0" borderId="0" applyNumberFormat="0" applyFill="0" applyBorder="0" applyProtection="0">
      <alignment vertical="top"/>
    </xf>
    <xf numFmtId="0" fontId="28" fillId="0" borderId="0" applyNumberFormat="0" applyFill="0" applyBorder="0" applyProtection="0"/>
    <xf numFmtId="0" fontId="29" fillId="0" borderId="0" applyNumberFormat="0" applyFill="0" applyBorder="0" applyProtection="0"/>
    <xf numFmtId="0" fontId="30" fillId="3" borderId="0" applyNumberFormat="0" applyBorder="0" applyProtection="0"/>
    <xf numFmtId="0" fontId="18" fillId="0" borderId="0" applyNumberFormat="0" applyFill="0" applyBorder="0" applyProtection="0"/>
    <xf numFmtId="0" fontId="16" fillId="3" borderId="0" applyNumberFormat="0" applyFont="0" applyBorder="0" applyAlignment="0" applyProtection="0"/>
    <xf numFmtId="0" fontId="22" fillId="2" borderId="0" applyNumberFormat="0" applyBorder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166" fontId="19" fillId="0" borderId="0" applyFill="0" applyBorder="0" applyProtection="0">
      <alignment vertical="top" wrapText="1"/>
    </xf>
    <xf numFmtId="167" fontId="19" fillId="0" borderId="0" applyFill="0" applyBorder="0" applyProtection="0">
      <alignment vertical="top" wrapText="1"/>
    </xf>
    <xf numFmtId="0" fontId="31" fillId="0" borderId="0" applyNumberFormat="0" applyFill="0" applyBorder="0" applyProtection="0"/>
    <xf numFmtId="168" fontId="19" fillId="0" borderId="0" applyFill="0" applyBorder="0" applyProtection="0">
      <alignment vertical="top"/>
    </xf>
    <xf numFmtId="0" fontId="23" fillId="4" borderId="0" applyNumberFormat="0" applyBorder="0" applyProtection="0"/>
    <xf numFmtId="43" fontId="16" fillId="0" borderId="0" applyFont="0" applyFill="0" applyBorder="0" applyAlignment="0" applyProtection="0"/>
    <xf numFmtId="0" fontId="16" fillId="0" borderId="0"/>
    <xf numFmtId="0" fontId="12" fillId="0" borderId="0"/>
    <xf numFmtId="9" fontId="16" fillId="0" borderId="0" applyFont="0" applyFill="0" applyBorder="0" applyAlignment="0" applyProtection="0"/>
  </cellStyleXfs>
  <cellXfs count="28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7" xfId="0" applyFont="1" applyFill="1" applyBorder="1" applyAlignment="1"/>
    <xf numFmtId="0" fontId="7" fillId="0" borderId="5" xfId="0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9" fillId="0" borderId="5" xfId="0" applyFont="1" applyFill="1" applyBorder="1"/>
    <xf numFmtId="164" fontId="11" fillId="0" borderId="5" xfId="0" applyNumberFormat="1" applyFont="1" applyFill="1" applyBorder="1" applyAlignment="1">
      <alignment horizontal="left"/>
    </xf>
    <xf numFmtId="164" fontId="11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13" fillId="0" borderId="5" xfId="2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3" fillId="0" borderId="5" xfId="2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2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0" fillId="0" borderId="0" xfId="0" applyFont="1" applyFill="1"/>
    <xf numFmtId="0" fontId="6" fillId="0" borderId="9" xfId="0" applyFont="1" applyFill="1" applyBorder="1" applyAlignment="1">
      <alignment horizontal="center"/>
    </xf>
    <xf numFmtId="0" fontId="3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Fill="1" applyBorder="1"/>
    <xf numFmtId="0" fontId="0" fillId="0" borderId="3" xfId="0" applyFont="1" applyFill="1" applyBorder="1"/>
    <xf numFmtId="0" fontId="11" fillId="0" borderId="5" xfId="0" applyFont="1" applyFill="1" applyBorder="1" applyAlignment="1">
      <alignment horizontal="right" vertical="center"/>
    </xf>
    <xf numFmtId="164" fontId="11" fillId="0" borderId="5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64" fontId="8" fillId="0" borderId="5" xfId="0" applyNumberFormat="1" applyFont="1" applyFill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14" xfId="0" applyFont="1" applyBorder="1" applyAlignment="1">
      <alignment horizontal="right" vertical="center"/>
    </xf>
    <xf numFmtId="164" fontId="7" fillId="0" borderId="5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center"/>
    </xf>
    <xf numFmtId="0" fontId="40" fillId="0" borderId="0" xfId="0" applyFont="1"/>
    <xf numFmtId="0" fontId="33" fillId="0" borderId="14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41" fillId="0" borderId="9" xfId="0" applyFont="1" applyBorder="1" applyAlignment="1">
      <alignment horizontal="right" vertical="center" wrapText="1"/>
    </xf>
    <xf numFmtId="164" fontId="41" fillId="0" borderId="9" xfId="0" applyNumberFormat="1" applyFont="1" applyBorder="1" applyAlignment="1">
      <alignment horizontal="right" vertical="center" wrapText="1"/>
    </xf>
    <xf numFmtId="1" fontId="41" fillId="0" borderId="9" xfId="0" applyNumberFormat="1" applyFont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 vertical="center"/>
    </xf>
    <xf numFmtId="1" fontId="8" fillId="0" borderId="14" xfId="0" applyNumberFormat="1" applyFont="1" applyFill="1" applyBorder="1" applyAlignment="1">
      <alignment horizontal="right" vertical="center"/>
    </xf>
    <xf numFmtId="164" fontId="8" fillId="0" borderId="16" xfId="0" applyNumberFormat="1" applyFont="1" applyBorder="1" applyAlignment="1">
      <alignment horizontal="right" vertical="center"/>
    </xf>
    <xf numFmtId="1" fontId="8" fillId="0" borderId="16" xfId="0" applyNumberFormat="1" applyFont="1" applyBorder="1" applyAlignment="1">
      <alignment horizontal="right" vertical="center"/>
    </xf>
    <xf numFmtId="164" fontId="33" fillId="0" borderId="17" xfId="0" applyNumberFormat="1" applyFont="1" applyBorder="1" applyAlignment="1">
      <alignment horizontal="right" vertical="center"/>
    </xf>
    <xf numFmtId="164" fontId="33" fillId="0" borderId="14" xfId="0" applyNumberFormat="1" applyFont="1" applyBorder="1" applyAlignment="1">
      <alignment horizontal="right" vertical="center"/>
    </xf>
    <xf numFmtId="164" fontId="33" fillId="0" borderId="14" xfId="0" applyNumberFormat="1" applyFont="1" applyFill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164" fontId="8" fillId="0" borderId="16" xfId="0" applyNumberFormat="1" applyFont="1" applyFill="1" applyBorder="1" applyAlignment="1">
      <alignment horizontal="right" vertical="center"/>
    </xf>
    <xf numFmtId="0" fontId="37" fillId="5" borderId="17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7" fillId="5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right" vertical="center"/>
    </xf>
    <xf numFmtId="0" fontId="42" fillId="0" borderId="9" xfId="0" applyFont="1" applyFill="1" applyBorder="1" applyAlignment="1">
      <alignment horizontal="center"/>
    </xf>
    <xf numFmtId="0" fontId="43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14" fontId="7" fillId="0" borderId="17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4" fontId="7" fillId="0" borderId="14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4" fontId="7" fillId="0" borderId="16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164" fontId="8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42" fillId="0" borderId="17" xfId="0" applyFont="1" applyBorder="1" applyAlignment="1">
      <alignment vertical="center"/>
    </xf>
    <xf numFmtId="14" fontId="42" fillId="0" borderId="17" xfId="0" applyNumberFormat="1" applyFont="1" applyBorder="1" applyAlignment="1">
      <alignment vertical="center"/>
    </xf>
    <xf numFmtId="164" fontId="42" fillId="0" borderId="17" xfId="0" applyNumberFormat="1" applyFont="1" applyBorder="1" applyAlignment="1">
      <alignment vertical="center"/>
    </xf>
    <xf numFmtId="0" fontId="42" fillId="0" borderId="17" xfId="0" applyFont="1" applyBorder="1" applyAlignment="1">
      <alignment horizontal="right" vertical="center"/>
    </xf>
    <xf numFmtId="0" fontId="42" fillId="0" borderId="14" xfId="0" applyFont="1" applyBorder="1" applyAlignment="1">
      <alignment vertical="center"/>
    </xf>
    <xf numFmtId="14" fontId="42" fillId="0" borderId="14" xfId="0" applyNumberFormat="1" applyFont="1" applyBorder="1" applyAlignment="1">
      <alignment vertical="center"/>
    </xf>
    <xf numFmtId="164" fontId="42" fillId="0" borderId="14" xfId="0" applyNumberFormat="1" applyFont="1" applyBorder="1" applyAlignment="1">
      <alignment vertical="center"/>
    </xf>
    <xf numFmtId="0" fontId="42" fillId="0" borderId="14" xfId="0" applyFont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14" fontId="7" fillId="0" borderId="14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right" vertical="center"/>
    </xf>
    <xf numFmtId="0" fontId="42" fillId="0" borderId="14" xfId="0" applyFont="1" applyFill="1" applyBorder="1" applyAlignment="1">
      <alignment vertical="center"/>
    </xf>
    <xf numFmtId="14" fontId="42" fillId="0" borderId="14" xfId="0" applyNumberFormat="1" applyFont="1" applyFill="1" applyBorder="1" applyAlignment="1">
      <alignment vertical="center"/>
    </xf>
    <xf numFmtId="164" fontId="42" fillId="0" borderId="14" xfId="0" applyNumberFormat="1" applyFont="1" applyFill="1" applyBorder="1" applyAlignment="1">
      <alignment vertical="center"/>
    </xf>
    <xf numFmtId="0" fontId="42" fillId="0" borderId="14" xfId="0" applyFont="1" applyFill="1" applyBorder="1" applyAlignment="1">
      <alignment horizontal="right" vertical="center"/>
    </xf>
    <xf numFmtId="0" fontId="42" fillId="0" borderId="2" xfId="0" applyFont="1" applyFill="1" applyBorder="1" applyAlignment="1">
      <alignment vertical="center"/>
    </xf>
    <xf numFmtId="14" fontId="42" fillId="0" borderId="2" xfId="0" applyNumberFormat="1" applyFont="1" applyFill="1" applyBorder="1" applyAlignment="1">
      <alignment vertical="center"/>
    </xf>
    <xf numFmtId="164" fontId="42" fillId="0" borderId="2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14" fontId="7" fillId="0" borderId="18" xfId="0" applyNumberFormat="1" applyFont="1" applyFill="1" applyBorder="1" applyAlignment="1">
      <alignment vertical="center"/>
    </xf>
    <xf numFmtId="164" fontId="7" fillId="0" borderId="18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vertical="center"/>
    </xf>
    <xf numFmtId="14" fontId="42" fillId="0" borderId="17" xfId="0" applyNumberFormat="1" applyFont="1" applyFill="1" applyBorder="1" applyAlignment="1">
      <alignment vertical="center"/>
    </xf>
    <xf numFmtId="164" fontId="42" fillId="0" borderId="17" xfId="0" applyNumberFormat="1" applyFont="1" applyFill="1" applyBorder="1" applyAlignment="1">
      <alignment vertical="center"/>
    </xf>
    <xf numFmtId="0" fontId="42" fillId="0" borderId="17" xfId="0" applyFont="1" applyFill="1" applyBorder="1" applyAlignment="1">
      <alignment horizontal="right" vertical="center"/>
    </xf>
    <xf numFmtId="0" fontId="42" fillId="0" borderId="5" xfId="0" applyFont="1" applyBorder="1" applyAlignment="1">
      <alignment vertical="center"/>
    </xf>
    <xf numFmtId="14" fontId="42" fillId="0" borderId="5" xfId="0" applyNumberFormat="1" applyFont="1" applyBorder="1" applyAlignment="1">
      <alignment vertical="center"/>
    </xf>
    <xf numFmtId="164" fontId="42" fillId="0" borderId="5" xfId="0" applyNumberFormat="1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164" fontId="13" fillId="0" borderId="5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3" fillId="0" borderId="5" xfId="2" applyFont="1" applyFill="1" applyBorder="1" applyAlignment="1"/>
    <xf numFmtId="0" fontId="7" fillId="0" borderId="0" xfId="0" applyFont="1" applyBorder="1" applyAlignment="1"/>
    <xf numFmtId="0" fontId="38" fillId="6" borderId="5" xfId="2" applyFont="1" applyFill="1" applyBorder="1" applyAlignment="1">
      <alignment wrapText="1"/>
    </xf>
    <xf numFmtId="0" fontId="39" fillId="6" borderId="0" xfId="0" applyFont="1" applyFill="1" applyAlignment="1">
      <alignment wrapText="1"/>
    </xf>
    <xf numFmtId="164" fontId="38" fillId="6" borderId="5" xfId="2" applyNumberFormat="1" applyFont="1" applyFill="1" applyBorder="1" applyAlignment="1">
      <alignment horizontal="center" wrapText="1"/>
    </xf>
    <xf numFmtId="0" fontId="38" fillId="6" borderId="5" xfId="2" applyFont="1" applyFill="1" applyBorder="1" applyAlignment="1">
      <alignment horizontal="center" wrapText="1"/>
    </xf>
    <xf numFmtId="0" fontId="37" fillId="6" borderId="5" xfId="0" applyFont="1" applyFill="1" applyBorder="1" applyAlignment="1">
      <alignment horizontal="center" wrapText="1"/>
    </xf>
    <xf numFmtId="0" fontId="37" fillId="6" borderId="5" xfId="0" applyFont="1" applyFill="1" applyBorder="1" applyAlignment="1">
      <alignment horizontal="left"/>
    </xf>
    <xf numFmtId="0" fontId="37" fillId="6" borderId="5" xfId="0" applyFont="1" applyFill="1" applyBorder="1" applyAlignment="1">
      <alignment horizontal="center"/>
    </xf>
    <xf numFmtId="164" fontId="45" fillId="0" borderId="5" xfId="2" applyNumberFormat="1" applyFont="1" applyFill="1" applyBorder="1" applyAlignment="1">
      <alignment horizontal="center"/>
    </xf>
    <xf numFmtId="0" fontId="37" fillId="6" borderId="5" xfId="0" applyFont="1" applyFill="1" applyBorder="1" applyAlignment="1">
      <alignment horizontal="left" vertical="center" wrapText="1"/>
    </xf>
    <xf numFmtId="1" fontId="37" fillId="6" borderId="5" xfId="0" applyNumberFormat="1" applyFont="1" applyFill="1" applyBorder="1" applyAlignment="1">
      <alignment horizontal="right" vertical="center" wrapText="1"/>
    </xf>
    <xf numFmtId="0" fontId="37" fillId="6" borderId="5" xfId="0" applyFont="1" applyFill="1" applyBorder="1" applyAlignment="1">
      <alignment horizontal="right" vertical="center" wrapText="1"/>
    </xf>
    <xf numFmtId="0" fontId="13" fillId="0" borderId="17" xfId="2" applyFont="1" applyFill="1" applyBorder="1" applyAlignment="1">
      <alignment horizontal="center"/>
    </xf>
    <xf numFmtId="0" fontId="13" fillId="0" borderId="17" xfId="2" applyFont="1" applyFill="1" applyBorder="1" applyAlignment="1">
      <alignment horizontal="left"/>
    </xf>
    <xf numFmtId="0" fontId="13" fillId="0" borderId="17" xfId="2" applyFont="1" applyFill="1" applyBorder="1" applyAlignment="1"/>
    <xf numFmtId="164" fontId="13" fillId="0" borderId="17" xfId="2" applyNumberFormat="1" applyFont="1" applyFill="1" applyBorder="1" applyAlignment="1">
      <alignment horizontal="center"/>
    </xf>
    <xf numFmtId="164" fontId="45" fillId="0" borderId="17" xfId="2" applyNumberFormat="1" applyFont="1" applyFill="1" applyBorder="1" applyAlignment="1">
      <alignment horizontal="center"/>
    </xf>
    <xf numFmtId="1" fontId="13" fillId="0" borderId="17" xfId="2" applyNumberFormat="1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/>
    </xf>
    <xf numFmtId="0" fontId="13" fillId="0" borderId="14" xfId="2" applyFont="1" applyFill="1" applyBorder="1" applyAlignment="1">
      <alignment horizontal="left"/>
    </xf>
    <xf numFmtId="0" fontId="13" fillId="0" borderId="14" xfId="2" applyFont="1" applyFill="1" applyBorder="1" applyAlignment="1"/>
    <xf numFmtId="164" fontId="13" fillId="0" borderId="14" xfId="2" applyNumberFormat="1" applyFont="1" applyFill="1" applyBorder="1" applyAlignment="1">
      <alignment horizontal="center"/>
    </xf>
    <xf numFmtId="164" fontId="45" fillId="0" borderId="14" xfId="2" applyNumberFormat="1" applyFont="1" applyFill="1" applyBorder="1" applyAlignment="1">
      <alignment horizontal="center"/>
    </xf>
    <xf numFmtId="1" fontId="13" fillId="0" borderId="14" xfId="2" applyNumberFormat="1" applyFont="1" applyFill="1" applyBorder="1" applyAlignment="1">
      <alignment horizontal="center"/>
    </xf>
    <xf numFmtId="0" fontId="13" fillId="0" borderId="16" xfId="2" applyFont="1" applyFill="1" applyBorder="1" applyAlignment="1">
      <alignment horizontal="center"/>
    </xf>
    <xf numFmtId="0" fontId="13" fillId="0" borderId="16" xfId="2" applyFont="1" applyFill="1" applyBorder="1" applyAlignment="1">
      <alignment horizontal="left"/>
    </xf>
    <xf numFmtId="0" fontId="13" fillId="0" borderId="16" xfId="2" applyFont="1" applyFill="1" applyBorder="1" applyAlignment="1"/>
    <xf numFmtId="164" fontId="13" fillId="0" borderId="16" xfId="2" applyNumberFormat="1" applyFont="1" applyFill="1" applyBorder="1" applyAlignment="1">
      <alignment horizontal="center"/>
    </xf>
    <xf numFmtId="164" fontId="44" fillId="0" borderId="16" xfId="2" applyNumberFormat="1" applyFont="1" applyFill="1" applyBorder="1" applyAlignment="1">
      <alignment horizontal="center"/>
    </xf>
    <xf numFmtId="1" fontId="13" fillId="0" borderId="16" xfId="2" applyNumberFormat="1" applyFont="1" applyFill="1" applyBorder="1" applyAlignment="1">
      <alignment horizontal="center"/>
    </xf>
    <xf numFmtId="164" fontId="44" fillId="0" borderId="14" xfId="2" applyNumberFormat="1" applyFont="1" applyFill="1" applyBorder="1" applyAlignment="1">
      <alignment horizontal="center"/>
    </xf>
    <xf numFmtId="164" fontId="44" fillId="0" borderId="17" xfId="2" applyNumberFormat="1" applyFont="1" applyFill="1" applyBorder="1" applyAlignment="1">
      <alignment horizontal="center"/>
    </xf>
    <xf numFmtId="0" fontId="37" fillId="6" borderId="5" xfId="0" applyFont="1" applyFill="1" applyBorder="1" applyAlignment="1">
      <alignment vertical="center"/>
    </xf>
    <xf numFmtId="0" fontId="37" fillId="6" borderId="5" xfId="0" applyFont="1" applyFill="1" applyBorder="1" applyAlignment="1">
      <alignment horizontal="left" wrapText="1"/>
    </xf>
    <xf numFmtId="0" fontId="37" fillId="6" borderId="5" xfId="5" applyFont="1" applyFill="1" applyBorder="1" applyAlignment="1">
      <alignment horizontal="center" wrapText="1"/>
    </xf>
    <xf numFmtId="0" fontId="37" fillId="6" borderId="5" xfId="5" applyFont="1" applyFill="1" applyBorder="1" applyAlignment="1">
      <alignment horizontal="left" wrapText="1"/>
    </xf>
    <xf numFmtId="0" fontId="37" fillId="6" borderId="5" xfId="5" applyFont="1" applyFill="1" applyBorder="1" applyAlignment="1">
      <alignment horizontal="right" wrapText="1"/>
    </xf>
    <xf numFmtId="164" fontId="38" fillId="6" borderId="5" xfId="2" applyNumberFormat="1" applyFont="1" applyFill="1" applyBorder="1" applyAlignment="1">
      <alignment horizontal="right" wrapText="1"/>
    </xf>
    <xf numFmtId="0" fontId="37" fillId="6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14" fontId="42" fillId="0" borderId="9" xfId="0" applyNumberFormat="1" applyFont="1" applyFill="1" applyBorder="1" applyAlignment="1">
      <alignment horizontal="center"/>
    </xf>
    <xf numFmtId="164" fontId="42" fillId="0" borderId="9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2" fillId="0" borderId="9" xfId="0" applyFont="1" applyFill="1" applyBorder="1" applyAlignment="1">
      <alignment horizontal="left" wrapText="1"/>
    </xf>
    <xf numFmtId="0" fontId="8" fillId="0" borderId="1" xfId="0" applyFont="1" applyFill="1" applyBorder="1"/>
    <xf numFmtId="14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>
      <alignment horizontal="center"/>
    </xf>
    <xf numFmtId="0" fontId="42" fillId="0" borderId="5" xfId="0" applyFont="1" applyFill="1" applyBorder="1"/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11" fillId="0" borderId="5" xfId="0" applyFont="1" applyFill="1" applyBorder="1"/>
    <xf numFmtId="164" fontId="9" fillId="0" borderId="5" xfId="0" applyNumberFormat="1" applyFont="1" applyFill="1" applyBorder="1" applyAlignment="1">
      <alignment horizontal="center"/>
    </xf>
    <xf numFmtId="0" fontId="36" fillId="0" borderId="2" xfId="5" applyFont="1" applyFill="1" applyBorder="1" applyAlignment="1">
      <alignment horizontal="center" vertical="center"/>
    </xf>
    <xf numFmtId="0" fontId="36" fillId="0" borderId="2" xfId="5" applyFont="1" applyFill="1" applyBorder="1" applyAlignment="1">
      <alignment horizontal="left" vertical="center" wrapText="1"/>
    </xf>
    <xf numFmtId="164" fontId="36" fillId="0" borderId="2" xfId="5" applyNumberFormat="1" applyFont="1" applyFill="1" applyBorder="1" applyAlignment="1">
      <alignment horizontal="center" vertical="center"/>
    </xf>
    <xf numFmtId="1" fontId="36" fillId="0" borderId="2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 vertical="center"/>
    </xf>
    <xf numFmtId="164" fontId="36" fillId="0" borderId="14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left" vertical="center" wrapText="1"/>
    </xf>
    <xf numFmtId="0" fontId="36" fillId="7" borderId="14" xfId="5" applyFont="1" applyFill="1" applyBorder="1" applyAlignment="1">
      <alignment horizontal="center" vertical="center"/>
    </xf>
    <xf numFmtId="0" fontId="36" fillId="7" borderId="2" xfId="5" applyFont="1" applyFill="1" applyBorder="1" applyAlignment="1">
      <alignment horizontal="center" vertical="center"/>
    </xf>
    <xf numFmtId="0" fontId="36" fillId="7" borderId="2" xfId="5" applyFont="1" applyFill="1" applyBorder="1" applyAlignment="1">
      <alignment horizontal="left" vertical="center" wrapText="1"/>
    </xf>
    <xf numFmtId="164" fontId="36" fillId="7" borderId="14" xfId="5" applyNumberFormat="1" applyFont="1" applyFill="1" applyBorder="1" applyAlignment="1">
      <alignment horizontal="center" vertical="center"/>
    </xf>
    <xf numFmtId="164" fontId="36" fillId="7" borderId="2" xfId="5" applyNumberFormat="1" applyFont="1" applyFill="1" applyBorder="1" applyAlignment="1">
      <alignment horizontal="center" vertical="center"/>
    </xf>
    <xf numFmtId="1" fontId="36" fillId="7" borderId="2" xfId="5" applyNumberFormat="1" applyFont="1" applyFill="1" applyBorder="1" applyAlignment="1">
      <alignment horizontal="center" vertical="center"/>
    </xf>
    <xf numFmtId="0" fontId="36" fillId="8" borderId="14" xfId="5" applyFont="1" applyFill="1" applyBorder="1" applyAlignment="1">
      <alignment horizontal="center" vertical="center"/>
    </xf>
    <xf numFmtId="0" fontId="36" fillId="8" borderId="2" xfId="5" applyFont="1" applyFill="1" applyBorder="1" applyAlignment="1">
      <alignment horizontal="center" vertical="center"/>
    </xf>
    <xf numFmtId="0" fontId="36" fillId="8" borderId="2" xfId="5" applyFont="1" applyFill="1" applyBorder="1" applyAlignment="1">
      <alignment horizontal="left" vertical="center" wrapText="1"/>
    </xf>
    <xf numFmtId="164" fontId="36" fillId="8" borderId="14" xfId="5" applyNumberFormat="1" applyFont="1" applyFill="1" applyBorder="1" applyAlignment="1">
      <alignment horizontal="center" vertical="center"/>
    </xf>
    <xf numFmtId="164" fontId="36" fillId="8" borderId="2" xfId="5" applyNumberFormat="1" applyFont="1" applyFill="1" applyBorder="1" applyAlignment="1">
      <alignment horizontal="center" vertical="center"/>
    </xf>
    <xf numFmtId="1" fontId="36" fillId="8" borderId="2" xfId="5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64" fontId="32" fillId="0" borderId="14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7" fillId="6" borderId="17" xfId="0" applyFont="1" applyFill="1" applyBorder="1" applyAlignment="1">
      <alignment horizontal="center"/>
    </xf>
    <xf numFmtId="0" fontId="37" fillId="6" borderId="17" xfId="0" applyFont="1" applyFill="1" applyBorder="1" applyAlignment="1">
      <alignment horizontal="left"/>
    </xf>
    <xf numFmtId="0" fontId="37" fillId="6" borderId="17" xfId="0" applyFont="1" applyFill="1" applyBorder="1" applyAlignment="1"/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47" fillId="6" borderId="9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6" fillId="0" borderId="14" xfId="54" applyFont="1" applyFill="1" applyBorder="1" applyAlignment="1">
      <alignment horizontal="center" vertical="center" wrapText="1"/>
    </xf>
    <xf numFmtId="0" fontId="6" fillId="0" borderId="14" xfId="54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8" xfId="54" applyFont="1" applyFill="1" applyBorder="1" applyAlignment="1">
      <alignment horizontal="center" vertical="center" wrapText="1"/>
    </xf>
    <xf numFmtId="0" fontId="6" fillId="0" borderId="18" xfId="54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left" vertical="center" wrapText="1"/>
    </xf>
    <xf numFmtId="0" fontId="6" fillId="0" borderId="16" xfId="54" applyFont="1" applyFill="1" applyBorder="1" applyAlignment="1">
      <alignment horizontal="center" vertical="center" wrapText="1"/>
    </xf>
    <xf numFmtId="0" fontId="6" fillId="0" borderId="16" xfId="54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right"/>
    </xf>
    <xf numFmtId="0" fontId="7" fillId="0" borderId="0" xfId="0" applyFont="1" applyFill="1"/>
    <xf numFmtId="0" fontId="7" fillId="0" borderId="1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48" fillId="0" borderId="5" xfId="0" applyFont="1" applyFill="1" applyBorder="1"/>
    <xf numFmtId="164" fontId="48" fillId="0" borderId="5" xfId="0" applyNumberFormat="1" applyFont="1" applyFill="1" applyBorder="1" applyAlignment="1">
      <alignment horizontal="right"/>
    </xf>
    <xf numFmtId="0" fontId="42" fillId="0" borderId="5" xfId="0" applyFont="1" applyFill="1" applyBorder="1" applyAlignment="1">
      <alignment horizontal="right"/>
    </xf>
    <xf numFmtId="164" fontId="42" fillId="0" borderId="5" xfId="0" applyNumberFormat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7" fillId="6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 wrapText="1"/>
    </xf>
    <xf numFmtId="164" fontId="46" fillId="0" borderId="2" xfId="5" applyNumberFormat="1" applyFont="1" applyFill="1" applyBorder="1" applyAlignment="1">
      <alignment horizontal="center" vertical="center"/>
    </xf>
    <xf numFmtId="164" fontId="46" fillId="7" borderId="2" xfId="5" applyNumberFormat="1" applyFont="1" applyFill="1" applyBorder="1" applyAlignment="1">
      <alignment horizontal="center" vertical="center"/>
    </xf>
    <xf numFmtId="164" fontId="11" fillId="0" borderId="2" xfId="5" applyNumberFormat="1" applyFont="1" applyFill="1" applyBorder="1" applyAlignment="1">
      <alignment horizontal="center" vertical="center"/>
    </xf>
    <xf numFmtId="164" fontId="11" fillId="7" borderId="2" xfId="5" applyNumberFormat="1" applyFont="1" applyFill="1" applyBorder="1" applyAlignment="1">
      <alignment horizontal="center" vertical="center"/>
    </xf>
    <xf numFmtId="0" fontId="3" fillId="0" borderId="0" xfId="1" applyAlignment="1">
      <alignment vertical="center"/>
    </xf>
  </cellXfs>
  <cellStyles count="56">
    <cellStyle name="Comma 2" xfId="52"/>
    <cellStyle name="Hyperlink" xfId="1" builtinId="8"/>
    <cellStyle name="Hyperlink 2" xfId="3"/>
    <cellStyle name="Normal" xfId="0" builtinId="0"/>
    <cellStyle name="Normal 2" xfId="4"/>
    <cellStyle name="Normal 3" xfId="53"/>
    <cellStyle name="Normal_Sheet2" xfId="5"/>
    <cellStyle name="Normal_Sheet3" xfId="2"/>
    <cellStyle name="Normal_Sheet5" xfId="54"/>
    <cellStyle name="Percent 2" xfId="55"/>
    <cellStyle name="Style 21" xfId="6"/>
    <cellStyle name="Style 22" xfId="7"/>
    <cellStyle name="Style 23" xfId="8"/>
    <cellStyle name="Style 24" xfId="9"/>
    <cellStyle name="Style 25" xfId="10"/>
    <cellStyle name="Style 26" xfId="11"/>
    <cellStyle name="Style 27" xfId="12"/>
    <cellStyle name="Style 28" xfId="13"/>
    <cellStyle name="Style 29" xfId="14"/>
    <cellStyle name="Style 30" xfId="15"/>
    <cellStyle name="Style 31" xfId="16"/>
    <cellStyle name="Style 32" xfId="17"/>
    <cellStyle name="Style 33" xfId="18"/>
    <cellStyle name="Style 34" xfId="19"/>
    <cellStyle name="Style 35" xfId="20"/>
    <cellStyle name="Style 36" xfId="21"/>
    <cellStyle name="Style 37" xfId="22"/>
    <cellStyle name="Style 38" xfId="23"/>
    <cellStyle name="Style 39" xfId="24"/>
    <cellStyle name="Style 40" xfId="25"/>
    <cellStyle name="Style 41" xfId="26"/>
    <cellStyle name="Style 42" xfId="27"/>
    <cellStyle name="Style 43" xfId="28"/>
    <cellStyle name="Style 44" xfId="29"/>
    <cellStyle name="Style 45" xfId="30"/>
    <cellStyle name="Style 46" xfId="31"/>
    <cellStyle name="Style 47" xfId="32"/>
    <cellStyle name="Style 48" xfId="33"/>
    <cellStyle name="Style 49" xfId="34"/>
    <cellStyle name="Style 50" xfId="35"/>
    <cellStyle name="Style 51" xfId="36"/>
    <cellStyle name="Style 52" xfId="37"/>
    <cellStyle name="Style 53" xfId="38"/>
    <cellStyle name="Style 54" xfId="39"/>
    <cellStyle name="Style 55" xfId="40"/>
    <cellStyle name="Style 56" xfId="41"/>
    <cellStyle name="Style 57" xfId="42"/>
    <cellStyle name="Style 58" xfId="43"/>
    <cellStyle name="Style 59" xfId="44"/>
    <cellStyle name="Style 60" xfId="45"/>
    <cellStyle name="Style 61" xfId="46"/>
    <cellStyle name="Style 62" xfId="47"/>
    <cellStyle name="Style 63" xfId="48"/>
    <cellStyle name="Style 64" xfId="49"/>
    <cellStyle name="Style 65" xfId="50"/>
    <cellStyle name="Style 66" xfId="51"/>
  </cellStyles>
  <dxfs count="0"/>
  <tableStyles count="0" defaultTableStyle="TableStyleMedium2" defaultPivotStyle="PivotStyleLight16"/>
  <colors>
    <mruColors>
      <color rgb="FF0000FF"/>
      <color rgb="FFBA1F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psc.ie/a-z/respiratory/influenza/seasonalinfluenza/influenzaandhealthcareworkers/hcwinfluenzavaccineuptakesurveyforms/" TargetMode="External"/><Relationship Id="rId1" Type="http://schemas.openxmlformats.org/officeDocument/2006/relationships/hyperlink" Target="http://www.hpsc.ie/a-z/respiratory/influenza/seasonalinfluenza/influenzaandhealthcareworkers/hcwinfluenzavaccineuptakesurveyform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A2" sqref="A2"/>
    </sheetView>
  </sheetViews>
  <sheetFormatPr defaultRowHeight="15.75" x14ac:dyDescent="0.25"/>
  <cols>
    <col min="1" max="1" width="140.7109375" style="32" customWidth="1"/>
    <col min="2" max="16384" width="9.140625" style="4"/>
  </cols>
  <sheetData>
    <row r="1" spans="1:1" ht="31.5" x14ac:dyDescent="0.25">
      <c r="A1" s="155" t="s">
        <v>722</v>
      </c>
    </row>
    <row r="2" spans="1:1" x14ac:dyDescent="0.25">
      <c r="A2" s="1" t="s">
        <v>164</v>
      </c>
    </row>
    <row r="3" spans="1:1" ht="15" x14ac:dyDescent="0.25">
      <c r="A3" s="282" t="s">
        <v>723</v>
      </c>
    </row>
    <row r="4" spans="1:1" x14ac:dyDescent="0.25">
      <c r="A4" s="1" t="s">
        <v>719</v>
      </c>
    </row>
    <row r="5" spans="1:1" ht="15" x14ac:dyDescent="0.25">
      <c r="A5" s="282" t="s">
        <v>723</v>
      </c>
    </row>
    <row r="6" spans="1:1" ht="31.5" x14ac:dyDescent="0.25">
      <c r="A6" s="3" t="s">
        <v>552</v>
      </c>
    </row>
    <row r="7" spans="1:1" ht="31.5" x14ac:dyDescent="0.25">
      <c r="A7" s="3" t="s">
        <v>562</v>
      </c>
    </row>
    <row r="8" spans="1:1" ht="31.5" x14ac:dyDescent="0.25">
      <c r="A8" s="3" t="s">
        <v>724</v>
      </c>
    </row>
    <row r="9" spans="1:1" ht="31.5" x14ac:dyDescent="0.25">
      <c r="A9" s="3" t="s">
        <v>565</v>
      </c>
    </row>
    <row r="10" spans="1:1" ht="31.5" x14ac:dyDescent="0.25">
      <c r="A10" s="3" t="s">
        <v>567</v>
      </c>
    </row>
    <row r="11" spans="1:1" ht="30.75" x14ac:dyDescent="0.25">
      <c r="A11" s="3" t="s">
        <v>665</v>
      </c>
    </row>
    <row r="12" spans="1:1" ht="30.75" x14ac:dyDescent="0.25">
      <c r="A12" s="3" t="s">
        <v>680</v>
      </c>
    </row>
    <row r="13" spans="1:1" ht="31.5" x14ac:dyDescent="0.25">
      <c r="A13" s="3" t="s">
        <v>681</v>
      </c>
    </row>
    <row r="14" spans="1:1" ht="31.5" x14ac:dyDescent="0.25">
      <c r="A14" s="3" t="s">
        <v>682</v>
      </c>
    </row>
    <row r="15" spans="1:1" ht="31.5" x14ac:dyDescent="0.25">
      <c r="A15" s="3" t="s">
        <v>725</v>
      </c>
    </row>
    <row r="16" spans="1:1" x14ac:dyDescent="0.25">
      <c r="A16" s="3" t="s">
        <v>490</v>
      </c>
    </row>
    <row r="17" spans="1:1" x14ac:dyDescent="0.25">
      <c r="A17" s="3" t="s">
        <v>494</v>
      </c>
    </row>
    <row r="18" spans="1:1" ht="31.5" x14ac:dyDescent="0.25">
      <c r="A18" s="50" t="s">
        <v>684</v>
      </c>
    </row>
  </sheetData>
  <hyperlinks>
    <hyperlink ref="A3" r:id="rId1"/>
    <hyperlink ref="A5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5" x14ac:dyDescent="0.25"/>
  <cols>
    <col min="1" max="1" width="29" bestFit="1" customWidth="1"/>
    <col min="2" max="2" width="14.85546875" style="62" bestFit="1" customWidth="1"/>
    <col min="3" max="3" width="18" style="62" bestFit="1" customWidth="1"/>
    <col min="4" max="4" width="13.42578125" style="62" customWidth="1"/>
    <col min="5" max="5" width="10.5703125" style="62" customWidth="1"/>
    <col min="6" max="6" width="17.28515625" hidden="1" customWidth="1"/>
  </cols>
  <sheetData>
    <row r="1" spans="1:6" ht="35.25" customHeight="1" thickBot="1" x14ac:dyDescent="0.3">
      <c r="A1" s="185" t="s">
        <v>361</v>
      </c>
      <c r="B1" s="164" t="s">
        <v>159</v>
      </c>
      <c r="C1" s="164" t="s">
        <v>160</v>
      </c>
      <c r="D1" s="164" t="s">
        <v>526</v>
      </c>
      <c r="E1" s="164" t="s">
        <v>677</v>
      </c>
      <c r="F1" s="26" t="s">
        <v>162</v>
      </c>
    </row>
    <row r="2" spans="1:6" x14ac:dyDescent="0.25">
      <c r="A2" s="48" t="s">
        <v>166</v>
      </c>
      <c r="B2" s="59">
        <v>2800.5</v>
      </c>
      <c r="C2" s="59">
        <v>1061</v>
      </c>
      <c r="D2" s="81">
        <v>37.88609176932691</v>
      </c>
      <c r="E2" s="59">
        <v>219</v>
      </c>
      <c r="F2" s="27">
        <v>42.2</v>
      </c>
    </row>
    <row r="3" spans="1:6" x14ac:dyDescent="0.25">
      <c r="A3" s="49" t="s">
        <v>167</v>
      </c>
      <c r="B3" s="60">
        <v>766.28</v>
      </c>
      <c r="C3" s="70">
        <v>435</v>
      </c>
      <c r="D3" s="83">
        <v>56.767761131701214</v>
      </c>
      <c r="E3" s="60">
        <v>219</v>
      </c>
      <c r="F3" s="27">
        <v>51.2</v>
      </c>
    </row>
    <row r="4" spans="1:6" x14ac:dyDescent="0.25">
      <c r="A4" s="49" t="s">
        <v>487</v>
      </c>
      <c r="B4" s="60">
        <v>876</v>
      </c>
      <c r="C4" s="60">
        <v>436</v>
      </c>
      <c r="D4" s="82">
        <v>49.771689497716892</v>
      </c>
      <c r="E4" s="60">
        <v>219</v>
      </c>
      <c r="F4" s="27">
        <v>50.7</v>
      </c>
    </row>
    <row r="5" spans="1:6" x14ac:dyDescent="0.25">
      <c r="A5" s="49" t="s">
        <v>169</v>
      </c>
      <c r="B5" s="60">
        <v>271</v>
      </c>
      <c r="C5" s="60">
        <v>153</v>
      </c>
      <c r="D5" s="82">
        <v>56.457564575645755</v>
      </c>
      <c r="E5" s="60">
        <v>219</v>
      </c>
      <c r="F5" s="27">
        <v>46.4</v>
      </c>
    </row>
    <row r="6" spans="1:6" x14ac:dyDescent="0.25">
      <c r="A6" s="49" t="s">
        <v>170</v>
      </c>
      <c r="B6" s="60">
        <v>5082.82</v>
      </c>
      <c r="C6" s="60">
        <v>2115</v>
      </c>
      <c r="D6" s="82">
        <v>41.610759381603131</v>
      </c>
      <c r="E6" s="60">
        <v>219</v>
      </c>
      <c r="F6" s="27">
        <v>34.6</v>
      </c>
    </row>
    <row r="7" spans="1:6" ht="15.75" thickBot="1" x14ac:dyDescent="0.3">
      <c r="A7" s="49" t="s">
        <v>171</v>
      </c>
      <c r="B7" s="60">
        <v>3697</v>
      </c>
      <c r="C7" s="60">
        <v>1488</v>
      </c>
      <c r="D7" s="82">
        <v>40.248850419258858</v>
      </c>
      <c r="E7" s="60">
        <v>219</v>
      </c>
      <c r="F7" s="28">
        <v>35.1</v>
      </c>
    </row>
    <row r="8" spans="1:6" ht="15.75" thickBot="1" x14ac:dyDescent="0.3">
      <c r="A8" s="43" t="s">
        <v>679</v>
      </c>
      <c r="B8" s="61">
        <v>13493.599999999999</v>
      </c>
      <c r="C8" s="73">
        <v>5688</v>
      </c>
      <c r="D8" s="86">
        <v>42.153317128120008</v>
      </c>
      <c r="E8" s="61">
        <v>219</v>
      </c>
      <c r="F8" s="29">
        <v>36.700000000000003</v>
      </c>
    </row>
    <row r="23" spans="7:7" x14ac:dyDescent="0.25">
      <c r="G23" s="6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8" sqref="B18"/>
    </sheetView>
  </sheetViews>
  <sheetFormatPr defaultRowHeight="15" x14ac:dyDescent="0.25"/>
  <cols>
    <col min="1" max="1" width="67" bestFit="1" customWidth="1"/>
    <col min="2" max="2" width="8.7109375" style="62" bestFit="1" customWidth="1"/>
    <col min="3" max="3" width="7.7109375" style="62" bestFit="1" customWidth="1"/>
    <col min="4" max="4" width="7.5703125" style="62" customWidth="1"/>
  </cols>
  <sheetData>
    <row r="1" spans="1:4" ht="51" x14ac:dyDescent="0.25">
      <c r="A1" s="185" t="s">
        <v>489</v>
      </c>
      <c r="B1" s="164" t="s">
        <v>158</v>
      </c>
      <c r="C1" s="164" t="s">
        <v>728</v>
      </c>
      <c r="D1" s="164" t="s">
        <v>729</v>
      </c>
    </row>
    <row r="2" spans="1:4" x14ac:dyDescent="0.25">
      <c r="A2" s="47" t="s">
        <v>364</v>
      </c>
      <c r="B2" s="59">
        <v>72</v>
      </c>
      <c r="C2" s="59">
        <v>4</v>
      </c>
      <c r="D2" s="81">
        <f>C2/B2*100</f>
        <v>5.5555555555555554</v>
      </c>
    </row>
    <row r="3" spans="1:4" x14ac:dyDescent="0.25">
      <c r="A3" s="44" t="s">
        <v>365</v>
      </c>
      <c r="B3" s="60">
        <v>22</v>
      </c>
      <c r="C3" s="60">
        <v>2</v>
      </c>
      <c r="D3" s="82">
        <f t="shared" ref="D3:D13" si="0">C3/B3*100</f>
        <v>9.0909090909090917</v>
      </c>
    </row>
    <row r="4" spans="1:4" x14ac:dyDescent="0.25">
      <c r="A4" s="44" t="s">
        <v>366</v>
      </c>
      <c r="B4" s="60">
        <v>9</v>
      </c>
      <c r="C4" s="60">
        <v>3</v>
      </c>
      <c r="D4" s="82">
        <f t="shared" si="0"/>
        <v>33.333333333333329</v>
      </c>
    </row>
    <row r="5" spans="1:4" x14ac:dyDescent="0.25">
      <c r="A5" s="44" t="s">
        <v>367</v>
      </c>
      <c r="B5" s="60">
        <v>35</v>
      </c>
      <c r="C5" s="60">
        <v>3</v>
      </c>
      <c r="D5" s="82">
        <f t="shared" si="0"/>
        <v>8.5714285714285712</v>
      </c>
    </row>
    <row r="6" spans="1:4" x14ac:dyDescent="0.25">
      <c r="A6" s="44" t="s">
        <v>368</v>
      </c>
      <c r="B6" s="60">
        <v>49</v>
      </c>
      <c r="C6" s="60">
        <v>9</v>
      </c>
      <c r="D6" s="82">
        <f t="shared" si="0"/>
        <v>18.367346938775512</v>
      </c>
    </row>
    <row r="7" spans="1:4" x14ac:dyDescent="0.25">
      <c r="A7" s="44" t="s">
        <v>369</v>
      </c>
      <c r="B7" s="60">
        <v>4</v>
      </c>
      <c r="C7" s="60">
        <v>0</v>
      </c>
      <c r="D7" s="82">
        <f t="shared" si="0"/>
        <v>0</v>
      </c>
    </row>
    <row r="8" spans="1:4" x14ac:dyDescent="0.25">
      <c r="A8" s="44" t="s">
        <v>370</v>
      </c>
      <c r="B8" s="60">
        <v>3</v>
      </c>
      <c r="C8" s="60">
        <v>0</v>
      </c>
      <c r="D8" s="82">
        <f t="shared" si="0"/>
        <v>0</v>
      </c>
    </row>
    <row r="9" spans="1:4" x14ac:dyDescent="0.25">
      <c r="A9" s="49" t="s">
        <v>371</v>
      </c>
      <c r="B9" s="67">
        <v>16</v>
      </c>
      <c r="C9" s="60">
        <v>2</v>
      </c>
      <c r="D9" s="82">
        <f t="shared" si="0"/>
        <v>12.5</v>
      </c>
    </row>
    <row r="10" spans="1:4" x14ac:dyDescent="0.25">
      <c r="A10" s="49" t="s">
        <v>372</v>
      </c>
      <c r="B10" s="67">
        <v>9</v>
      </c>
      <c r="C10" s="60">
        <v>4</v>
      </c>
      <c r="D10" s="82">
        <f t="shared" si="0"/>
        <v>44.444444444444443</v>
      </c>
    </row>
    <row r="11" spans="1:4" x14ac:dyDescent="0.25">
      <c r="A11" s="42" t="s">
        <v>485</v>
      </c>
      <c r="B11" s="65">
        <v>219</v>
      </c>
      <c r="C11" s="68">
        <v>27</v>
      </c>
      <c r="D11" s="226">
        <f t="shared" si="0"/>
        <v>12.328767123287671</v>
      </c>
    </row>
    <row r="12" spans="1:4" x14ac:dyDescent="0.25">
      <c r="A12" s="42" t="s">
        <v>486</v>
      </c>
      <c r="B12" s="65">
        <v>50</v>
      </c>
      <c r="C12" s="65">
        <v>9</v>
      </c>
      <c r="D12" s="84">
        <f t="shared" si="0"/>
        <v>18</v>
      </c>
    </row>
    <row r="13" spans="1:4" x14ac:dyDescent="0.25">
      <c r="A13" s="46" t="s">
        <v>678</v>
      </c>
      <c r="B13" s="61">
        <f>SUM(B11:B12)</f>
        <v>269</v>
      </c>
      <c r="C13" s="61">
        <f>SUM(C11:C12)</f>
        <v>36</v>
      </c>
      <c r="D13" s="79">
        <f t="shared" si="0"/>
        <v>13.382899628252787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B1" workbookViewId="0">
      <pane ySplit="1" topLeftCell="A2" activePane="bottomLeft" state="frozen"/>
      <selection activeCell="B1" sqref="B1"/>
      <selection pane="bottomLeft" activeCell="C1" sqref="C1"/>
    </sheetView>
  </sheetViews>
  <sheetFormatPr defaultRowHeight="15" x14ac:dyDescent="0.25"/>
  <cols>
    <col min="1" max="1" width="7.85546875" style="92" hidden="1" customWidth="1"/>
    <col min="2" max="2" width="5.28515625" style="92" customWidth="1"/>
    <col min="3" max="3" width="77.140625" customWidth="1"/>
    <col min="4" max="4" width="9.42578125" customWidth="1"/>
    <col min="5" max="5" width="9.5703125" customWidth="1"/>
  </cols>
  <sheetData>
    <row r="1" spans="1:5" ht="39" x14ac:dyDescent="0.25">
      <c r="A1" s="87" t="s">
        <v>172</v>
      </c>
      <c r="B1" s="234" t="s">
        <v>172</v>
      </c>
      <c r="C1" s="236" t="s">
        <v>686</v>
      </c>
      <c r="D1" s="158" t="s">
        <v>687</v>
      </c>
      <c r="E1" s="158" t="s">
        <v>664</v>
      </c>
    </row>
    <row r="2" spans="1:5" x14ac:dyDescent="0.25">
      <c r="A2" s="88">
        <v>104</v>
      </c>
      <c r="B2" s="237">
        <v>104</v>
      </c>
      <c r="C2" s="49" t="s">
        <v>175</v>
      </c>
      <c r="D2" s="238" t="s">
        <v>142</v>
      </c>
      <c r="E2" s="238" t="s">
        <v>142</v>
      </c>
    </row>
    <row r="3" spans="1:5" x14ac:dyDescent="0.25">
      <c r="A3" s="88">
        <v>52</v>
      </c>
      <c r="B3" s="237">
        <v>52</v>
      </c>
      <c r="C3" s="49" t="s">
        <v>269</v>
      </c>
      <c r="D3" s="237" t="s">
        <v>142</v>
      </c>
      <c r="E3" s="237" t="s">
        <v>142</v>
      </c>
    </row>
    <row r="4" spans="1:5" x14ac:dyDescent="0.25">
      <c r="A4" s="88">
        <v>152</v>
      </c>
      <c r="B4" s="237">
        <v>152</v>
      </c>
      <c r="C4" s="49" t="s">
        <v>301</v>
      </c>
      <c r="D4" s="237" t="s">
        <v>142</v>
      </c>
      <c r="E4" s="237" t="s">
        <v>142</v>
      </c>
    </row>
    <row r="5" spans="1:5" x14ac:dyDescent="0.25">
      <c r="A5" s="88">
        <v>256</v>
      </c>
      <c r="B5" s="237">
        <v>256</v>
      </c>
      <c r="C5" s="49" t="s">
        <v>390</v>
      </c>
      <c r="D5" s="237" t="s">
        <v>142</v>
      </c>
      <c r="E5" s="237" t="s">
        <v>142</v>
      </c>
    </row>
    <row r="6" spans="1:5" x14ac:dyDescent="0.25">
      <c r="A6" s="88">
        <v>53</v>
      </c>
      <c r="B6" s="237">
        <v>53</v>
      </c>
      <c r="C6" s="49" t="s">
        <v>393</v>
      </c>
      <c r="D6" s="237" t="s">
        <v>142</v>
      </c>
      <c r="E6" s="237" t="s">
        <v>142</v>
      </c>
    </row>
    <row r="7" spans="1:5" x14ac:dyDescent="0.25">
      <c r="A7" s="88">
        <v>131</v>
      </c>
      <c r="B7" s="237">
        <v>131</v>
      </c>
      <c r="C7" s="49" t="s">
        <v>203</v>
      </c>
      <c r="D7" s="237" t="s">
        <v>142</v>
      </c>
      <c r="E7" s="237" t="s">
        <v>142</v>
      </c>
    </row>
    <row r="8" spans="1:5" x14ac:dyDescent="0.25">
      <c r="A8" s="88">
        <v>37</v>
      </c>
      <c r="B8" s="237">
        <v>37</v>
      </c>
      <c r="C8" s="49" t="s">
        <v>195</v>
      </c>
      <c r="D8" s="237" t="s">
        <v>142</v>
      </c>
      <c r="E8" s="237" t="s">
        <v>142</v>
      </c>
    </row>
    <row r="9" spans="1:5" x14ac:dyDescent="0.25">
      <c r="A9" s="88">
        <v>32</v>
      </c>
      <c r="B9" s="237">
        <v>32</v>
      </c>
      <c r="C9" s="49" t="s">
        <v>395</v>
      </c>
      <c r="D9" s="237" t="s">
        <v>142</v>
      </c>
      <c r="E9" s="237" t="s">
        <v>142</v>
      </c>
    </row>
    <row r="10" spans="1:5" x14ac:dyDescent="0.25">
      <c r="A10" s="88">
        <v>236</v>
      </c>
      <c r="B10" s="237">
        <v>236</v>
      </c>
      <c r="C10" s="49" t="s">
        <v>397</v>
      </c>
      <c r="D10" s="237" t="s">
        <v>142</v>
      </c>
      <c r="E10" s="237" t="s">
        <v>142</v>
      </c>
    </row>
    <row r="11" spans="1:5" x14ac:dyDescent="0.25">
      <c r="A11" s="88">
        <v>176</v>
      </c>
      <c r="B11" s="237">
        <v>176</v>
      </c>
      <c r="C11" s="49" t="s">
        <v>399</v>
      </c>
      <c r="D11" s="237" t="s">
        <v>142</v>
      </c>
      <c r="E11" s="237" t="s">
        <v>142</v>
      </c>
    </row>
    <row r="12" spans="1:5" x14ac:dyDescent="0.25">
      <c r="A12" s="88">
        <v>18</v>
      </c>
      <c r="B12" s="237">
        <v>18</v>
      </c>
      <c r="C12" s="49" t="s">
        <v>401</v>
      </c>
      <c r="D12" s="237" t="s">
        <v>142</v>
      </c>
      <c r="E12" s="237" t="s">
        <v>142</v>
      </c>
    </row>
    <row r="13" spans="1:5" x14ac:dyDescent="0.25">
      <c r="A13" s="88">
        <v>11</v>
      </c>
      <c r="B13" s="237">
        <v>11</v>
      </c>
      <c r="C13" s="49" t="s">
        <v>265</v>
      </c>
      <c r="D13" s="237" t="s">
        <v>142</v>
      </c>
      <c r="E13" s="237" t="s">
        <v>142</v>
      </c>
    </row>
    <row r="14" spans="1:5" x14ac:dyDescent="0.25">
      <c r="A14" s="88">
        <v>6</v>
      </c>
      <c r="B14" s="237">
        <v>6</v>
      </c>
      <c r="C14" s="49" t="s">
        <v>243</v>
      </c>
      <c r="D14" s="237" t="s">
        <v>142</v>
      </c>
      <c r="E14" s="237" t="s">
        <v>142</v>
      </c>
    </row>
    <row r="15" spans="1:5" x14ac:dyDescent="0.25">
      <c r="A15" s="88">
        <v>20</v>
      </c>
      <c r="B15" s="237">
        <v>20</v>
      </c>
      <c r="C15" s="49" t="s">
        <v>216</v>
      </c>
      <c r="D15" s="237" t="s">
        <v>142</v>
      </c>
      <c r="E15" s="237" t="s">
        <v>142</v>
      </c>
    </row>
    <row r="16" spans="1:5" x14ac:dyDescent="0.25">
      <c r="A16" s="88">
        <v>7</v>
      </c>
      <c r="B16" s="237">
        <v>7</v>
      </c>
      <c r="C16" s="49" t="s">
        <v>220</v>
      </c>
      <c r="D16" s="237" t="s">
        <v>142</v>
      </c>
      <c r="E16" s="237" t="s">
        <v>142</v>
      </c>
    </row>
    <row r="17" spans="1:5" x14ac:dyDescent="0.25">
      <c r="A17" s="88">
        <v>73</v>
      </c>
      <c r="B17" s="237">
        <v>73</v>
      </c>
      <c r="C17" s="49" t="s">
        <v>266</v>
      </c>
      <c r="D17" s="237" t="s">
        <v>142</v>
      </c>
      <c r="E17" s="237" t="s">
        <v>142</v>
      </c>
    </row>
    <row r="18" spans="1:5" x14ac:dyDescent="0.25">
      <c r="A18" s="88">
        <v>17</v>
      </c>
      <c r="B18" s="237">
        <v>17</v>
      </c>
      <c r="C18" s="49" t="s">
        <v>491</v>
      </c>
      <c r="D18" s="237" t="s">
        <v>142</v>
      </c>
      <c r="E18" s="237" t="s">
        <v>142</v>
      </c>
    </row>
    <row r="19" spans="1:5" x14ac:dyDescent="0.25">
      <c r="A19" s="88">
        <v>244</v>
      </c>
      <c r="B19" s="237">
        <v>244</v>
      </c>
      <c r="C19" s="49" t="s">
        <v>228</v>
      </c>
      <c r="D19" s="237" t="s">
        <v>142</v>
      </c>
      <c r="E19" s="237" t="s">
        <v>142</v>
      </c>
    </row>
    <row r="20" spans="1:5" x14ac:dyDescent="0.25">
      <c r="A20" s="88">
        <v>49</v>
      </c>
      <c r="B20" s="237">
        <v>49</v>
      </c>
      <c r="C20" s="49" t="s">
        <v>181</v>
      </c>
      <c r="D20" s="237" t="s">
        <v>142</v>
      </c>
      <c r="E20" s="237" t="s">
        <v>142</v>
      </c>
    </row>
    <row r="21" spans="1:5" x14ac:dyDescent="0.25">
      <c r="A21" s="88">
        <v>35</v>
      </c>
      <c r="B21" s="237">
        <v>35</v>
      </c>
      <c r="C21" s="49" t="s">
        <v>272</v>
      </c>
      <c r="D21" s="237" t="s">
        <v>142</v>
      </c>
      <c r="E21" s="237" t="s">
        <v>142</v>
      </c>
    </row>
    <row r="22" spans="1:5" x14ac:dyDescent="0.25">
      <c r="A22" s="88">
        <v>259</v>
      </c>
      <c r="B22" s="237">
        <v>259</v>
      </c>
      <c r="C22" s="49" t="s">
        <v>410</v>
      </c>
      <c r="D22" s="237" t="s">
        <v>142</v>
      </c>
      <c r="E22" s="237" t="s">
        <v>142</v>
      </c>
    </row>
    <row r="23" spans="1:5" x14ac:dyDescent="0.25">
      <c r="A23" s="88">
        <v>90</v>
      </c>
      <c r="B23" s="237">
        <v>90</v>
      </c>
      <c r="C23" s="49" t="s">
        <v>177</v>
      </c>
      <c r="D23" s="237" t="s">
        <v>142</v>
      </c>
      <c r="E23" s="237" t="s">
        <v>142</v>
      </c>
    </row>
    <row r="24" spans="1:5" x14ac:dyDescent="0.25">
      <c r="A24" s="88">
        <v>68</v>
      </c>
      <c r="B24" s="237">
        <v>68</v>
      </c>
      <c r="C24" s="49" t="s">
        <v>246</v>
      </c>
      <c r="D24" s="237" t="s">
        <v>142</v>
      </c>
      <c r="E24" s="237" t="s">
        <v>142</v>
      </c>
    </row>
    <row r="25" spans="1:5" x14ac:dyDescent="0.25">
      <c r="A25" s="88">
        <v>86</v>
      </c>
      <c r="B25" s="237">
        <v>86</v>
      </c>
      <c r="C25" s="49" t="s">
        <v>492</v>
      </c>
      <c r="D25" s="237" t="s">
        <v>142</v>
      </c>
      <c r="E25" s="237" t="s">
        <v>142</v>
      </c>
    </row>
    <row r="26" spans="1:5" x14ac:dyDescent="0.25">
      <c r="A26" s="88">
        <v>258</v>
      </c>
      <c r="B26" s="237">
        <v>258</v>
      </c>
      <c r="C26" s="49" t="s">
        <v>416</v>
      </c>
      <c r="D26" s="237" t="s">
        <v>142</v>
      </c>
      <c r="E26" s="237" t="s">
        <v>142</v>
      </c>
    </row>
    <row r="27" spans="1:5" x14ac:dyDescent="0.25">
      <c r="A27" s="88">
        <v>130</v>
      </c>
      <c r="B27" s="237">
        <v>130</v>
      </c>
      <c r="C27" s="49" t="s">
        <v>198</v>
      </c>
      <c r="D27" s="237" t="s">
        <v>142</v>
      </c>
      <c r="E27" s="237" t="s">
        <v>142</v>
      </c>
    </row>
    <row r="28" spans="1:5" x14ac:dyDescent="0.25">
      <c r="A28" s="88">
        <v>83</v>
      </c>
      <c r="B28" s="237">
        <v>83</v>
      </c>
      <c r="C28" s="49" t="s">
        <v>251</v>
      </c>
      <c r="D28" s="237" t="s">
        <v>142</v>
      </c>
      <c r="E28" s="237" t="s">
        <v>142</v>
      </c>
    </row>
    <row r="29" spans="1:5" x14ac:dyDescent="0.25">
      <c r="A29" s="88">
        <v>198</v>
      </c>
      <c r="B29" s="237">
        <v>198</v>
      </c>
      <c r="C29" s="49" t="s">
        <v>421</v>
      </c>
      <c r="D29" s="237" t="s">
        <v>142</v>
      </c>
      <c r="E29" s="237" t="s">
        <v>142</v>
      </c>
    </row>
    <row r="30" spans="1:5" x14ac:dyDescent="0.25">
      <c r="A30" s="88">
        <v>58</v>
      </c>
      <c r="B30" s="237">
        <v>58</v>
      </c>
      <c r="C30" s="49" t="s">
        <v>423</v>
      </c>
      <c r="D30" s="237" t="s">
        <v>142</v>
      </c>
      <c r="E30" s="237" t="s">
        <v>142</v>
      </c>
    </row>
    <row r="31" spans="1:5" x14ac:dyDescent="0.25">
      <c r="A31" s="88">
        <v>55</v>
      </c>
      <c r="B31" s="237">
        <v>55</v>
      </c>
      <c r="C31" s="239" t="s">
        <v>493</v>
      </c>
      <c r="D31" s="237" t="s">
        <v>142</v>
      </c>
      <c r="E31" s="237" t="s">
        <v>142</v>
      </c>
    </row>
    <row r="32" spans="1:5" x14ac:dyDescent="0.25">
      <c r="A32" s="88">
        <v>23</v>
      </c>
      <c r="B32" s="237">
        <v>23</v>
      </c>
      <c r="C32" s="239" t="s">
        <v>186</v>
      </c>
      <c r="D32" s="237" t="s">
        <v>142</v>
      </c>
      <c r="E32" s="237" t="s">
        <v>142</v>
      </c>
    </row>
    <row r="33" spans="1:5" x14ac:dyDescent="0.25">
      <c r="A33" s="88">
        <v>74</v>
      </c>
      <c r="B33" s="237">
        <v>74</v>
      </c>
      <c r="C33" s="239" t="s">
        <v>226</v>
      </c>
      <c r="D33" s="237" t="s">
        <v>142</v>
      </c>
      <c r="E33" s="237" t="s">
        <v>142</v>
      </c>
    </row>
    <row r="34" spans="1:5" x14ac:dyDescent="0.25">
      <c r="A34" s="89"/>
      <c r="B34" s="237">
        <v>48</v>
      </c>
      <c r="C34" s="239" t="s">
        <v>207</v>
      </c>
      <c r="D34" s="237" t="s">
        <v>142</v>
      </c>
      <c r="E34" s="237" t="s">
        <v>142</v>
      </c>
    </row>
    <row r="35" spans="1:5" x14ac:dyDescent="0.25">
      <c r="A35" s="88">
        <v>214</v>
      </c>
      <c r="B35" s="237">
        <v>397</v>
      </c>
      <c r="C35" s="239" t="s">
        <v>574</v>
      </c>
      <c r="D35" s="237" t="s">
        <v>142</v>
      </c>
      <c r="E35" s="237" t="s">
        <v>142</v>
      </c>
    </row>
    <row r="36" spans="1:5" x14ac:dyDescent="0.25">
      <c r="A36" s="88">
        <v>228</v>
      </c>
      <c r="B36" s="237">
        <v>399</v>
      </c>
      <c r="C36" s="239" t="s">
        <v>575</v>
      </c>
      <c r="D36" s="237" t="s">
        <v>142</v>
      </c>
      <c r="E36" s="237" t="s">
        <v>142</v>
      </c>
    </row>
    <row r="37" spans="1:5" x14ac:dyDescent="0.25">
      <c r="A37" s="88">
        <v>281</v>
      </c>
      <c r="B37" s="237">
        <v>317</v>
      </c>
      <c r="C37" s="239" t="s">
        <v>495</v>
      </c>
      <c r="D37" s="237" t="s">
        <v>142</v>
      </c>
      <c r="E37" s="237" t="s">
        <v>142</v>
      </c>
    </row>
    <row r="38" spans="1:5" x14ac:dyDescent="0.25">
      <c r="A38" s="88">
        <v>299</v>
      </c>
      <c r="B38" s="237">
        <v>363</v>
      </c>
      <c r="C38" s="239" t="s">
        <v>580</v>
      </c>
      <c r="D38" s="237" t="s">
        <v>142</v>
      </c>
      <c r="E38" s="237" t="s">
        <v>142</v>
      </c>
    </row>
    <row r="39" spans="1:5" x14ac:dyDescent="0.25">
      <c r="A39" s="88">
        <v>288</v>
      </c>
      <c r="B39" s="237">
        <v>246</v>
      </c>
      <c r="C39" s="239" t="s">
        <v>415</v>
      </c>
      <c r="D39" s="237" t="s">
        <v>142</v>
      </c>
      <c r="E39" s="237" t="s">
        <v>142</v>
      </c>
    </row>
    <row r="40" spans="1:5" x14ac:dyDescent="0.25">
      <c r="A40" s="88">
        <v>289</v>
      </c>
      <c r="B40" s="237">
        <v>303</v>
      </c>
      <c r="C40" s="239" t="s">
        <v>593</v>
      </c>
      <c r="D40" s="237" t="s">
        <v>142</v>
      </c>
      <c r="E40" s="237" t="s">
        <v>142</v>
      </c>
    </row>
    <row r="41" spans="1:5" x14ac:dyDescent="0.25">
      <c r="A41" s="88">
        <v>166</v>
      </c>
      <c r="B41" s="237">
        <v>69</v>
      </c>
      <c r="C41" s="239" t="s">
        <v>242</v>
      </c>
      <c r="D41" s="237" t="s">
        <v>142</v>
      </c>
      <c r="E41" s="237" t="s">
        <v>142</v>
      </c>
    </row>
    <row r="42" spans="1:5" x14ac:dyDescent="0.25">
      <c r="A42" s="88">
        <v>66</v>
      </c>
      <c r="B42" s="237">
        <v>34</v>
      </c>
      <c r="C42" s="239" t="s">
        <v>386</v>
      </c>
      <c r="D42" s="237" t="s">
        <v>142</v>
      </c>
      <c r="E42" s="237" t="s">
        <v>142</v>
      </c>
    </row>
    <row r="43" spans="1:5" ht="25.5" x14ac:dyDescent="0.25">
      <c r="A43" s="88">
        <v>247</v>
      </c>
      <c r="B43" s="237">
        <v>372</v>
      </c>
      <c r="C43" s="239" t="s">
        <v>610</v>
      </c>
      <c r="D43" s="237" t="s">
        <v>142</v>
      </c>
      <c r="E43" s="237" t="s">
        <v>142</v>
      </c>
    </row>
    <row r="44" spans="1:5" x14ac:dyDescent="0.25">
      <c r="A44" s="88">
        <v>225</v>
      </c>
      <c r="B44" s="240">
        <v>128</v>
      </c>
      <c r="C44" s="241" t="s">
        <v>270</v>
      </c>
      <c r="D44" s="237" t="s">
        <v>142</v>
      </c>
      <c r="E44" s="237" t="s">
        <v>142</v>
      </c>
    </row>
    <row r="45" spans="1:5" x14ac:dyDescent="0.25">
      <c r="A45" s="88">
        <v>216</v>
      </c>
      <c r="B45" s="230" t="s">
        <v>172</v>
      </c>
      <c r="C45" s="242" t="s">
        <v>685</v>
      </c>
      <c r="D45" s="260"/>
      <c r="E45" s="260"/>
    </row>
    <row r="46" spans="1:5" x14ac:dyDescent="0.25">
      <c r="A46" s="90">
        <v>232</v>
      </c>
      <c r="B46" s="237">
        <v>214</v>
      </c>
      <c r="C46" s="239" t="s">
        <v>449</v>
      </c>
      <c r="D46" s="238" t="s">
        <v>142</v>
      </c>
      <c r="E46" s="237" t="s">
        <v>343</v>
      </c>
    </row>
    <row r="47" spans="1:5" x14ac:dyDescent="0.25">
      <c r="A47" s="91"/>
      <c r="B47" s="237">
        <v>228</v>
      </c>
      <c r="C47" s="239" t="s">
        <v>433</v>
      </c>
      <c r="D47" s="237" t="s">
        <v>142</v>
      </c>
      <c r="E47" s="237" t="s">
        <v>234</v>
      </c>
    </row>
    <row r="48" spans="1:5" x14ac:dyDescent="0.25">
      <c r="B48" s="237">
        <v>281</v>
      </c>
      <c r="C48" s="239" t="s">
        <v>336</v>
      </c>
      <c r="D48" s="237" t="s">
        <v>142</v>
      </c>
      <c r="E48" s="237" t="s">
        <v>234</v>
      </c>
    </row>
    <row r="49" spans="2:5" x14ac:dyDescent="0.25">
      <c r="B49" s="237">
        <v>299</v>
      </c>
      <c r="C49" s="239" t="s">
        <v>326</v>
      </c>
      <c r="D49" s="237" t="s">
        <v>142</v>
      </c>
      <c r="E49" s="237" t="s">
        <v>234</v>
      </c>
    </row>
    <row r="50" spans="2:5" ht="25.5" x14ac:dyDescent="0.25">
      <c r="B50" s="237">
        <v>288</v>
      </c>
      <c r="C50" s="239" t="s">
        <v>333</v>
      </c>
      <c r="D50" s="237" t="s">
        <v>142</v>
      </c>
      <c r="E50" s="237" t="s">
        <v>234</v>
      </c>
    </row>
    <row r="51" spans="2:5" x14ac:dyDescent="0.25">
      <c r="B51" s="237">
        <v>289</v>
      </c>
      <c r="C51" s="239" t="s">
        <v>327</v>
      </c>
      <c r="D51" s="237" t="s">
        <v>142</v>
      </c>
      <c r="E51" s="237" t="s">
        <v>234</v>
      </c>
    </row>
    <row r="52" spans="2:5" x14ac:dyDescent="0.25">
      <c r="B52" s="237">
        <v>166</v>
      </c>
      <c r="C52" s="239" t="s">
        <v>457</v>
      </c>
      <c r="D52" s="237" t="s">
        <v>142</v>
      </c>
      <c r="E52" s="237" t="s">
        <v>142</v>
      </c>
    </row>
    <row r="53" spans="2:5" x14ac:dyDescent="0.25">
      <c r="B53" s="237">
        <v>66</v>
      </c>
      <c r="C53" s="239" t="s">
        <v>310</v>
      </c>
      <c r="D53" s="237" t="s">
        <v>142</v>
      </c>
      <c r="E53" s="237" t="s">
        <v>234</v>
      </c>
    </row>
    <row r="54" spans="2:5" x14ac:dyDescent="0.25">
      <c r="B54" s="237">
        <v>247</v>
      </c>
      <c r="C54" s="239" t="s">
        <v>436</v>
      </c>
      <c r="D54" s="237" t="s">
        <v>142</v>
      </c>
      <c r="E54" s="237" t="s">
        <v>234</v>
      </c>
    </row>
    <row r="55" spans="2:5" x14ac:dyDescent="0.25">
      <c r="B55" s="237">
        <v>225</v>
      </c>
      <c r="C55" s="239" t="s">
        <v>309</v>
      </c>
      <c r="D55" s="237" t="s">
        <v>142</v>
      </c>
      <c r="E55" s="237" t="s">
        <v>234</v>
      </c>
    </row>
    <row r="56" spans="2:5" x14ac:dyDescent="0.25">
      <c r="B56" s="237">
        <v>216</v>
      </c>
      <c r="C56" s="239" t="s">
        <v>308</v>
      </c>
      <c r="D56" s="237" t="s">
        <v>142</v>
      </c>
      <c r="E56" s="237" t="s">
        <v>234</v>
      </c>
    </row>
    <row r="57" spans="2:5" x14ac:dyDescent="0.25">
      <c r="B57" s="237">
        <v>232</v>
      </c>
      <c r="C57" s="239" t="s">
        <v>335</v>
      </c>
      <c r="D57" s="237" t="s">
        <v>142</v>
      </c>
      <c r="E57" s="237" t="s">
        <v>234</v>
      </c>
    </row>
    <row r="58" spans="2:5" x14ac:dyDescent="0.25">
      <c r="B58" s="237">
        <v>261</v>
      </c>
      <c r="C58" s="239" t="s">
        <v>328</v>
      </c>
      <c r="D58" s="237" t="s">
        <v>142</v>
      </c>
      <c r="E58" s="237" t="s">
        <v>234</v>
      </c>
    </row>
    <row r="59" spans="2:5" x14ac:dyDescent="0.25">
      <c r="B59" s="243">
        <v>289</v>
      </c>
      <c r="C59" s="244" t="s">
        <v>327</v>
      </c>
      <c r="D59" s="243" t="s">
        <v>142</v>
      </c>
      <c r="E59" s="243" t="s">
        <v>234</v>
      </c>
    </row>
    <row r="60" spans="2:5" x14ac:dyDescent="0.25">
      <c r="B60" s="229" t="s">
        <v>484</v>
      </c>
      <c r="C60" s="19"/>
    </row>
  </sheetData>
  <autoFilter ref="B1:E1"/>
  <pageMargins left="0.11811023622047245" right="0.11811023622047245" top="0.15748031496062992" bottom="0.15748031496062992" header="0.31496062992125984" footer="0.31496062992125984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B1" workbookViewId="0">
      <pane ySplit="1" topLeftCell="A2" activePane="bottomLeft" state="frozen"/>
      <selection activeCell="B1" sqref="B1"/>
      <selection pane="bottomLeft" activeCell="C1" sqref="C1"/>
    </sheetView>
  </sheetViews>
  <sheetFormatPr defaultColWidth="104.7109375" defaultRowHeight="15" x14ac:dyDescent="0.25"/>
  <cols>
    <col min="1" max="1" width="8.28515625" style="92" hidden="1" customWidth="1"/>
    <col min="2" max="2" width="5.140625" style="31" customWidth="1"/>
    <col min="3" max="3" width="76.5703125" style="231" customWidth="1"/>
    <col min="4" max="4" width="9" style="31" customWidth="1"/>
    <col min="5" max="5" width="9.5703125" style="31" customWidth="1"/>
    <col min="6" max="16384" width="104.7109375" style="31"/>
  </cols>
  <sheetData>
    <row r="1" spans="1:5" ht="51.75" x14ac:dyDescent="0.25">
      <c r="A1" s="87" t="s">
        <v>172</v>
      </c>
      <c r="B1" s="234" t="s">
        <v>172</v>
      </c>
      <c r="C1" s="235" t="s">
        <v>686</v>
      </c>
      <c r="D1" s="158" t="s">
        <v>687</v>
      </c>
      <c r="E1" s="158" t="s">
        <v>664</v>
      </c>
    </row>
    <row r="2" spans="1:5" x14ac:dyDescent="0.25">
      <c r="A2" s="88">
        <v>77</v>
      </c>
      <c r="B2" s="245">
        <v>77</v>
      </c>
      <c r="C2" s="246" t="s">
        <v>299</v>
      </c>
      <c r="D2" s="247">
        <v>1</v>
      </c>
      <c r="E2" s="247" t="s">
        <v>142</v>
      </c>
    </row>
    <row r="3" spans="1:5" x14ac:dyDescent="0.25">
      <c r="A3" s="88">
        <v>125</v>
      </c>
      <c r="B3" s="245">
        <v>125</v>
      </c>
      <c r="C3" s="246" t="s">
        <v>271</v>
      </c>
      <c r="D3" s="248">
        <v>1</v>
      </c>
      <c r="E3" s="248" t="s">
        <v>142</v>
      </c>
    </row>
    <row r="4" spans="1:5" x14ac:dyDescent="0.25">
      <c r="A4" s="88">
        <v>169</v>
      </c>
      <c r="B4" s="245">
        <v>169</v>
      </c>
      <c r="C4" s="246" t="s">
        <v>379</v>
      </c>
      <c r="D4" s="248">
        <v>1</v>
      </c>
      <c r="E4" s="248" t="s">
        <v>142</v>
      </c>
    </row>
    <row r="5" spans="1:5" x14ac:dyDescent="0.25">
      <c r="A5" s="88">
        <v>71</v>
      </c>
      <c r="B5" s="245">
        <v>71</v>
      </c>
      <c r="C5" s="246" t="s">
        <v>380</v>
      </c>
      <c r="D5" s="248">
        <v>1</v>
      </c>
      <c r="E5" s="248" t="s">
        <v>142</v>
      </c>
    </row>
    <row r="6" spans="1:5" x14ac:dyDescent="0.25">
      <c r="A6" s="88">
        <v>19</v>
      </c>
      <c r="B6" s="245">
        <v>19</v>
      </c>
      <c r="C6" s="246" t="s">
        <v>381</v>
      </c>
      <c r="D6" s="248">
        <v>1</v>
      </c>
      <c r="E6" s="248" t="s">
        <v>142</v>
      </c>
    </row>
    <row r="7" spans="1:5" x14ac:dyDescent="0.25">
      <c r="A7" s="88">
        <v>132</v>
      </c>
      <c r="B7" s="245">
        <v>132</v>
      </c>
      <c r="C7" s="246" t="s">
        <v>255</v>
      </c>
      <c r="D7" s="248">
        <v>1</v>
      </c>
      <c r="E7" s="248" t="s">
        <v>142</v>
      </c>
    </row>
    <row r="8" spans="1:5" x14ac:dyDescent="0.25">
      <c r="A8" s="88">
        <v>114</v>
      </c>
      <c r="B8" s="245">
        <v>114</v>
      </c>
      <c r="C8" s="246" t="s">
        <v>224</v>
      </c>
      <c r="D8" s="248">
        <v>1</v>
      </c>
      <c r="E8" s="248" t="s">
        <v>142</v>
      </c>
    </row>
    <row r="9" spans="1:5" x14ac:dyDescent="0.25">
      <c r="A9" s="88">
        <v>75</v>
      </c>
      <c r="B9" s="245">
        <v>75</v>
      </c>
      <c r="C9" s="246" t="s">
        <v>227</v>
      </c>
      <c r="D9" s="248">
        <v>1</v>
      </c>
      <c r="E9" s="248" t="s">
        <v>142</v>
      </c>
    </row>
    <row r="10" spans="1:5" x14ac:dyDescent="0.25">
      <c r="A10" s="88">
        <v>34</v>
      </c>
      <c r="B10" s="245">
        <v>34</v>
      </c>
      <c r="C10" s="246" t="s">
        <v>386</v>
      </c>
      <c r="D10" s="248">
        <v>1</v>
      </c>
      <c r="E10" s="248" t="s">
        <v>142</v>
      </c>
    </row>
    <row r="11" spans="1:5" x14ac:dyDescent="0.25">
      <c r="A11" s="88">
        <v>152</v>
      </c>
      <c r="B11" s="245">
        <v>152</v>
      </c>
      <c r="C11" s="246" t="s">
        <v>301</v>
      </c>
      <c r="D11" s="248">
        <v>1</v>
      </c>
      <c r="E11" s="248" t="s">
        <v>142</v>
      </c>
    </row>
    <row r="12" spans="1:5" x14ac:dyDescent="0.25">
      <c r="A12" s="88">
        <v>106</v>
      </c>
      <c r="B12" s="245">
        <v>106</v>
      </c>
      <c r="C12" s="246" t="s">
        <v>280</v>
      </c>
      <c r="D12" s="248">
        <v>1</v>
      </c>
      <c r="E12" s="248" t="s">
        <v>142</v>
      </c>
    </row>
    <row r="13" spans="1:5" ht="25.5" x14ac:dyDescent="0.25">
      <c r="A13" s="88">
        <v>30</v>
      </c>
      <c r="B13" s="245">
        <v>30</v>
      </c>
      <c r="C13" s="246" t="s">
        <v>197</v>
      </c>
      <c r="D13" s="248">
        <v>1</v>
      </c>
      <c r="E13" s="248" t="s">
        <v>142</v>
      </c>
    </row>
    <row r="14" spans="1:5" x14ac:dyDescent="0.25">
      <c r="A14" s="88">
        <v>59</v>
      </c>
      <c r="B14" s="245">
        <v>59</v>
      </c>
      <c r="C14" s="246" t="s">
        <v>222</v>
      </c>
      <c r="D14" s="248">
        <v>1</v>
      </c>
      <c r="E14" s="248" t="s">
        <v>142</v>
      </c>
    </row>
    <row r="15" spans="1:5" x14ac:dyDescent="0.25">
      <c r="A15" s="88">
        <v>113</v>
      </c>
      <c r="B15" s="245">
        <v>113</v>
      </c>
      <c r="C15" s="246" t="s">
        <v>183</v>
      </c>
      <c r="D15" s="248">
        <v>1</v>
      </c>
      <c r="E15" s="248" t="s">
        <v>142</v>
      </c>
    </row>
    <row r="16" spans="1:5" x14ac:dyDescent="0.25">
      <c r="A16" s="88">
        <v>131</v>
      </c>
      <c r="B16" s="245">
        <v>131</v>
      </c>
      <c r="C16" s="246" t="s">
        <v>203</v>
      </c>
      <c r="D16" s="248">
        <v>1</v>
      </c>
      <c r="E16" s="248" t="s">
        <v>142</v>
      </c>
    </row>
    <row r="17" spans="1:5" x14ac:dyDescent="0.25">
      <c r="A17" s="88">
        <v>32</v>
      </c>
      <c r="B17" s="245">
        <v>32</v>
      </c>
      <c r="C17" s="246" t="s">
        <v>594</v>
      </c>
      <c r="D17" s="248">
        <v>1</v>
      </c>
      <c r="E17" s="248" t="s">
        <v>142</v>
      </c>
    </row>
    <row r="18" spans="1:5" x14ac:dyDescent="0.25">
      <c r="A18" s="88">
        <v>180</v>
      </c>
      <c r="B18" s="245">
        <v>180</v>
      </c>
      <c r="C18" s="246" t="s">
        <v>396</v>
      </c>
      <c r="D18" s="248">
        <v>0</v>
      </c>
      <c r="E18" s="248" t="s">
        <v>142</v>
      </c>
    </row>
    <row r="19" spans="1:5" ht="25.5" x14ac:dyDescent="0.25">
      <c r="A19" s="88">
        <v>28</v>
      </c>
      <c r="B19" s="245">
        <v>28</v>
      </c>
      <c r="C19" s="246" t="s">
        <v>282</v>
      </c>
      <c r="D19" s="248">
        <v>1</v>
      </c>
      <c r="E19" s="248" t="s">
        <v>142</v>
      </c>
    </row>
    <row r="20" spans="1:5" x14ac:dyDescent="0.25">
      <c r="A20" s="88">
        <v>88</v>
      </c>
      <c r="B20" s="245">
        <v>88</v>
      </c>
      <c r="C20" s="246" t="s">
        <v>191</v>
      </c>
      <c r="D20" s="248">
        <v>1</v>
      </c>
      <c r="E20" s="248" t="s">
        <v>142</v>
      </c>
    </row>
    <row r="21" spans="1:5" x14ac:dyDescent="0.25">
      <c r="A21" s="88">
        <v>18</v>
      </c>
      <c r="B21" s="245">
        <v>18</v>
      </c>
      <c r="C21" s="246" t="s">
        <v>401</v>
      </c>
      <c r="D21" s="248">
        <v>1</v>
      </c>
      <c r="E21" s="248" t="s">
        <v>142</v>
      </c>
    </row>
    <row r="22" spans="1:5" x14ac:dyDescent="0.25">
      <c r="A22" s="88">
        <v>129</v>
      </c>
      <c r="B22" s="245">
        <v>129</v>
      </c>
      <c r="C22" s="246" t="s">
        <v>202</v>
      </c>
      <c r="D22" s="248">
        <v>1</v>
      </c>
      <c r="E22" s="248" t="s">
        <v>142</v>
      </c>
    </row>
    <row r="23" spans="1:5" x14ac:dyDescent="0.25">
      <c r="A23" s="88">
        <v>11</v>
      </c>
      <c r="B23" s="245">
        <v>11</v>
      </c>
      <c r="C23" s="246" t="s">
        <v>265</v>
      </c>
      <c r="D23" s="248">
        <v>1</v>
      </c>
      <c r="E23" s="248" t="s">
        <v>142</v>
      </c>
    </row>
    <row r="24" spans="1:5" x14ac:dyDescent="0.25">
      <c r="A24" s="88">
        <v>6</v>
      </c>
      <c r="B24" s="245">
        <v>6</v>
      </c>
      <c r="C24" s="246" t="s">
        <v>243</v>
      </c>
      <c r="D24" s="248">
        <v>1</v>
      </c>
      <c r="E24" s="248" t="s">
        <v>142</v>
      </c>
    </row>
    <row r="25" spans="1:5" x14ac:dyDescent="0.25">
      <c r="A25" s="88">
        <v>98</v>
      </c>
      <c r="B25" s="245">
        <v>98</v>
      </c>
      <c r="C25" s="246" t="s">
        <v>259</v>
      </c>
      <c r="D25" s="248">
        <v>1</v>
      </c>
      <c r="E25" s="248" t="s">
        <v>142</v>
      </c>
    </row>
    <row r="26" spans="1:5" x14ac:dyDescent="0.25">
      <c r="A26" s="88">
        <v>20</v>
      </c>
      <c r="B26" s="245">
        <v>20</v>
      </c>
      <c r="C26" s="246" t="s">
        <v>216</v>
      </c>
      <c r="D26" s="248">
        <v>1</v>
      </c>
      <c r="E26" s="248" t="s">
        <v>142</v>
      </c>
    </row>
    <row r="27" spans="1:5" x14ac:dyDescent="0.25">
      <c r="A27" s="88">
        <v>40</v>
      </c>
      <c r="B27" s="245">
        <v>40</v>
      </c>
      <c r="C27" s="246" t="s">
        <v>284</v>
      </c>
      <c r="D27" s="248">
        <v>1</v>
      </c>
      <c r="E27" s="248" t="s">
        <v>142</v>
      </c>
    </row>
    <row r="28" spans="1:5" x14ac:dyDescent="0.25">
      <c r="A28" s="88">
        <v>7</v>
      </c>
      <c r="B28" s="245">
        <v>7</v>
      </c>
      <c r="C28" s="246" t="s">
        <v>220</v>
      </c>
      <c r="D28" s="248">
        <v>1</v>
      </c>
      <c r="E28" s="248" t="s">
        <v>142</v>
      </c>
    </row>
    <row r="29" spans="1:5" x14ac:dyDescent="0.25">
      <c r="A29" s="88">
        <v>44</v>
      </c>
      <c r="B29" s="245">
        <v>44</v>
      </c>
      <c r="C29" s="246" t="s">
        <v>190</v>
      </c>
      <c r="D29" s="248">
        <v>1</v>
      </c>
      <c r="E29" s="248" t="s">
        <v>142</v>
      </c>
    </row>
    <row r="30" spans="1:5" x14ac:dyDescent="0.25">
      <c r="A30" s="88">
        <v>16</v>
      </c>
      <c r="B30" s="245">
        <v>16</v>
      </c>
      <c r="C30" s="246" t="s">
        <v>286</v>
      </c>
      <c r="D30" s="248">
        <v>1</v>
      </c>
      <c r="E30" s="248" t="s">
        <v>142</v>
      </c>
    </row>
    <row r="31" spans="1:5" x14ac:dyDescent="0.25">
      <c r="A31" s="88">
        <v>17</v>
      </c>
      <c r="B31" s="245">
        <v>17</v>
      </c>
      <c r="C31" s="246" t="s">
        <v>640</v>
      </c>
      <c r="D31" s="248">
        <v>1</v>
      </c>
      <c r="E31" s="248" t="s">
        <v>142</v>
      </c>
    </row>
    <row r="32" spans="1:5" x14ac:dyDescent="0.25">
      <c r="A32" s="88">
        <v>222</v>
      </c>
      <c r="B32" s="245">
        <v>222</v>
      </c>
      <c r="C32" s="246" t="s">
        <v>408</v>
      </c>
      <c r="D32" s="248">
        <v>1</v>
      </c>
      <c r="E32" s="248" t="s">
        <v>142</v>
      </c>
    </row>
    <row r="33" spans="1:5" x14ac:dyDescent="0.25">
      <c r="A33" s="88">
        <v>51</v>
      </c>
      <c r="B33" s="245">
        <v>51</v>
      </c>
      <c r="C33" s="246" t="s">
        <v>229</v>
      </c>
      <c r="D33" s="248">
        <v>1</v>
      </c>
      <c r="E33" s="248" t="s">
        <v>142</v>
      </c>
    </row>
    <row r="34" spans="1:5" x14ac:dyDescent="0.25">
      <c r="A34" s="88">
        <v>90</v>
      </c>
      <c r="B34" s="245">
        <v>90</v>
      </c>
      <c r="C34" s="246" t="s">
        <v>177</v>
      </c>
      <c r="D34" s="248">
        <v>1</v>
      </c>
      <c r="E34" s="248" t="s">
        <v>142</v>
      </c>
    </row>
    <row r="35" spans="1:5" x14ac:dyDescent="0.25">
      <c r="A35" s="88">
        <v>2</v>
      </c>
      <c r="B35" s="245">
        <v>2</v>
      </c>
      <c r="C35" s="246" t="s">
        <v>194</v>
      </c>
      <c r="D35" s="248">
        <v>1</v>
      </c>
      <c r="E35" s="248" t="s">
        <v>142</v>
      </c>
    </row>
    <row r="36" spans="1:5" x14ac:dyDescent="0.25">
      <c r="A36" s="88">
        <v>47</v>
      </c>
      <c r="B36" s="245">
        <v>47</v>
      </c>
      <c r="C36" s="246" t="s">
        <v>199</v>
      </c>
      <c r="D36" s="248">
        <v>1</v>
      </c>
      <c r="E36" s="248" t="s">
        <v>142</v>
      </c>
    </row>
    <row r="37" spans="1:5" x14ac:dyDescent="0.25">
      <c r="A37" s="88">
        <v>101</v>
      </c>
      <c r="B37" s="245">
        <v>101</v>
      </c>
      <c r="C37" s="246" t="s">
        <v>210</v>
      </c>
      <c r="D37" s="248">
        <v>1</v>
      </c>
      <c r="E37" s="248" t="s">
        <v>142</v>
      </c>
    </row>
    <row r="38" spans="1:5" x14ac:dyDescent="0.25">
      <c r="A38" s="88">
        <v>31</v>
      </c>
      <c r="B38" s="245">
        <v>31</v>
      </c>
      <c r="C38" s="246" t="s">
        <v>200</v>
      </c>
      <c r="D38" s="248">
        <v>1</v>
      </c>
      <c r="E38" s="248" t="s">
        <v>142</v>
      </c>
    </row>
    <row r="39" spans="1:5" x14ac:dyDescent="0.25">
      <c r="A39" s="88">
        <v>118</v>
      </c>
      <c r="B39" s="245">
        <v>118</v>
      </c>
      <c r="C39" s="246" t="s">
        <v>263</v>
      </c>
      <c r="D39" s="248">
        <v>1</v>
      </c>
      <c r="E39" s="248" t="s">
        <v>142</v>
      </c>
    </row>
    <row r="40" spans="1:5" x14ac:dyDescent="0.25">
      <c r="A40" s="88">
        <v>108</v>
      </c>
      <c r="B40" s="245">
        <v>108</v>
      </c>
      <c r="C40" s="246" t="s">
        <v>252</v>
      </c>
      <c r="D40" s="248">
        <v>1</v>
      </c>
      <c r="E40" s="248" t="s">
        <v>142</v>
      </c>
    </row>
    <row r="41" spans="1:5" x14ac:dyDescent="0.25">
      <c r="A41" s="88">
        <v>68</v>
      </c>
      <c r="B41" s="245">
        <v>68</v>
      </c>
      <c r="C41" s="246" t="s">
        <v>246</v>
      </c>
      <c r="D41" s="248">
        <v>1</v>
      </c>
      <c r="E41" s="248" t="s">
        <v>142</v>
      </c>
    </row>
    <row r="42" spans="1:5" x14ac:dyDescent="0.25">
      <c r="A42" s="88">
        <v>80</v>
      </c>
      <c r="B42" s="245">
        <v>80</v>
      </c>
      <c r="C42" s="246" t="s">
        <v>276</v>
      </c>
      <c r="D42" s="248">
        <v>1</v>
      </c>
      <c r="E42" s="248" t="s">
        <v>142</v>
      </c>
    </row>
    <row r="43" spans="1:5" x14ac:dyDescent="0.25">
      <c r="A43" s="88">
        <v>48</v>
      </c>
      <c r="B43" s="245">
        <v>48</v>
      </c>
      <c r="C43" s="246" t="s">
        <v>207</v>
      </c>
      <c r="D43" s="248">
        <v>1</v>
      </c>
      <c r="E43" s="248" t="s">
        <v>142</v>
      </c>
    </row>
    <row r="44" spans="1:5" x14ac:dyDescent="0.25">
      <c r="A44" s="88">
        <v>86</v>
      </c>
      <c r="B44" s="245">
        <v>86</v>
      </c>
      <c r="C44" s="246" t="s">
        <v>253</v>
      </c>
      <c r="D44" s="248">
        <v>1</v>
      </c>
      <c r="E44" s="248" t="s">
        <v>142</v>
      </c>
    </row>
    <row r="45" spans="1:5" x14ac:dyDescent="0.25">
      <c r="A45" s="88">
        <v>3</v>
      </c>
      <c r="B45" s="245">
        <v>3</v>
      </c>
      <c r="C45" s="246" t="s">
        <v>239</v>
      </c>
      <c r="D45" s="248">
        <v>1</v>
      </c>
      <c r="E45" s="248" t="s">
        <v>142</v>
      </c>
    </row>
    <row r="46" spans="1:5" x14ac:dyDescent="0.25">
      <c r="A46" s="88">
        <v>130</v>
      </c>
      <c r="B46" s="245">
        <v>130</v>
      </c>
      <c r="C46" s="246" t="s">
        <v>198</v>
      </c>
      <c r="D46" s="248">
        <v>1</v>
      </c>
      <c r="E46" s="248" t="s">
        <v>142</v>
      </c>
    </row>
    <row r="47" spans="1:5" x14ac:dyDescent="0.25">
      <c r="A47" s="88">
        <v>21</v>
      </c>
      <c r="B47" s="245">
        <v>21</v>
      </c>
      <c r="C47" s="246" t="s">
        <v>215</v>
      </c>
      <c r="D47" s="248">
        <v>1</v>
      </c>
      <c r="E47" s="248" t="s">
        <v>142</v>
      </c>
    </row>
    <row r="48" spans="1:5" x14ac:dyDescent="0.25">
      <c r="A48" s="88">
        <v>119</v>
      </c>
      <c r="B48" s="245">
        <v>119</v>
      </c>
      <c r="C48" s="246" t="s">
        <v>233</v>
      </c>
      <c r="D48" s="248">
        <v>1</v>
      </c>
      <c r="E48" s="248" t="s">
        <v>142</v>
      </c>
    </row>
    <row r="49" spans="1:5" x14ac:dyDescent="0.25">
      <c r="A49" s="88">
        <v>36</v>
      </c>
      <c r="B49" s="245">
        <v>36</v>
      </c>
      <c r="C49" s="246" t="s">
        <v>584</v>
      </c>
      <c r="D49" s="248">
        <v>1</v>
      </c>
      <c r="E49" s="248" t="s">
        <v>142</v>
      </c>
    </row>
    <row r="50" spans="1:5" x14ac:dyDescent="0.25">
      <c r="A50" s="88">
        <v>91</v>
      </c>
      <c r="B50" s="245">
        <v>91</v>
      </c>
      <c r="C50" s="246" t="s">
        <v>420</v>
      </c>
      <c r="D50" s="248">
        <v>1</v>
      </c>
      <c r="E50" s="248" t="s">
        <v>142</v>
      </c>
    </row>
    <row r="51" spans="1:5" x14ac:dyDescent="0.25">
      <c r="A51" s="88">
        <v>102</v>
      </c>
      <c r="B51" s="245">
        <v>102</v>
      </c>
      <c r="C51" s="246" t="s">
        <v>260</v>
      </c>
      <c r="D51" s="248">
        <v>1</v>
      </c>
      <c r="E51" s="248" t="s">
        <v>142</v>
      </c>
    </row>
    <row r="52" spans="1:5" x14ac:dyDescent="0.25">
      <c r="A52" s="88">
        <v>58</v>
      </c>
      <c r="B52" s="245">
        <v>58</v>
      </c>
      <c r="C52" s="246" t="s">
        <v>423</v>
      </c>
      <c r="D52" s="248">
        <v>1</v>
      </c>
      <c r="E52" s="248" t="s">
        <v>142</v>
      </c>
    </row>
    <row r="53" spans="1:5" x14ac:dyDescent="0.25">
      <c r="A53" s="88">
        <v>56</v>
      </c>
      <c r="B53" s="245">
        <v>56</v>
      </c>
      <c r="C53" s="246" t="s">
        <v>601</v>
      </c>
      <c r="D53" s="248">
        <v>1</v>
      </c>
      <c r="E53" s="248" t="s">
        <v>142</v>
      </c>
    </row>
    <row r="54" spans="1:5" x14ac:dyDescent="0.25">
      <c r="A54" s="88">
        <v>128</v>
      </c>
      <c r="B54" s="245">
        <v>128</v>
      </c>
      <c r="C54" s="246" t="s">
        <v>270</v>
      </c>
      <c r="D54" s="248">
        <v>1</v>
      </c>
      <c r="E54" s="248" t="s">
        <v>142</v>
      </c>
    </row>
    <row r="55" spans="1:5" x14ac:dyDescent="0.25">
      <c r="A55" s="88">
        <v>13</v>
      </c>
      <c r="B55" s="245">
        <v>13</v>
      </c>
      <c r="C55" s="246" t="s">
        <v>213</v>
      </c>
      <c r="D55" s="248">
        <v>1</v>
      </c>
      <c r="E55" s="248" t="s">
        <v>142</v>
      </c>
    </row>
    <row r="56" spans="1:5" x14ac:dyDescent="0.25">
      <c r="A56" s="88">
        <v>23</v>
      </c>
      <c r="B56" s="245">
        <v>23</v>
      </c>
      <c r="C56" s="246" t="s">
        <v>186</v>
      </c>
      <c r="D56" s="248">
        <v>1</v>
      </c>
      <c r="E56" s="248" t="s">
        <v>142</v>
      </c>
    </row>
    <row r="57" spans="1:5" x14ac:dyDescent="0.25">
      <c r="A57" s="88">
        <v>27</v>
      </c>
      <c r="B57" s="245">
        <v>27</v>
      </c>
      <c r="C57" s="246" t="s">
        <v>185</v>
      </c>
      <c r="D57" s="248">
        <v>1</v>
      </c>
      <c r="E57" s="248" t="s">
        <v>142</v>
      </c>
    </row>
    <row r="58" spans="1:5" x14ac:dyDescent="0.25">
      <c r="A58" s="88">
        <v>74</v>
      </c>
      <c r="B58" s="245">
        <v>74</v>
      </c>
      <c r="C58" s="246" t="s">
        <v>226</v>
      </c>
      <c r="D58" s="248">
        <v>1</v>
      </c>
      <c r="E58" s="248" t="s">
        <v>142</v>
      </c>
    </row>
    <row r="59" spans="1:5" x14ac:dyDescent="0.25">
      <c r="A59" s="88">
        <v>79</v>
      </c>
      <c r="B59" s="245">
        <v>79</v>
      </c>
      <c r="C59" s="246" t="s">
        <v>219</v>
      </c>
      <c r="D59" s="248">
        <v>1</v>
      </c>
      <c r="E59" s="248" t="s">
        <v>142</v>
      </c>
    </row>
    <row r="60" spans="1:5" x14ac:dyDescent="0.25">
      <c r="A60" s="88">
        <v>39</v>
      </c>
      <c r="B60" s="245">
        <v>39</v>
      </c>
      <c r="C60" s="246" t="s">
        <v>188</v>
      </c>
      <c r="D60" s="248">
        <v>1</v>
      </c>
      <c r="E60" s="248" t="s">
        <v>142</v>
      </c>
    </row>
    <row r="61" spans="1:5" x14ac:dyDescent="0.25">
      <c r="A61" s="88">
        <v>115</v>
      </c>
      <c r="B61" s="245">
        <v>115</v>
      </c>
      <c r="C61" s="246" t="s">
        <v>295</v>
      </c>
      <c r="D61" s="248">
        <v>1</v>
      </c>
      <c r="E61" s="248" t="s">
        <v>142</v>
      </c>
    </row>
    <row r="62" spans="1:5" x14ac:dyDescent="0.25">
      <c r="A62" s="88">
        <v>67</v>
      </c>
      <c r="B62" s="245">
        <v>67</v>
      </c>
      <c r="C62" s="246" t="s">
        <v>425</v>
      </c>
      <c r="D62" s="248">
        <v>1</v>
      </c>
      <c r="E62" s="248" t="s">
        <v>142</v>
      </c>
    </row>
    <row r="63" spans="1:5" x14ac:dyDescent="0.25">
      <c r="A63" s="90">
        <v>15</v>
      </c>
      <c r="B63" s="245">
        <v>15</v>
      </c>
      <c r="C63" s="246" t="s">
        <v>248</v>
      </c>
      <c r="D63" s="248">
        <v>1</v>
      </c>
      <c r="E63" s="248" t="s">
        <v>142</v>
      </c>
    </row>
    <row r="64" spans="1:5" x14ac:dyDescent="0.25">
      <c r="A64" s="87"/>
      <c r="B64" s="245">
        <v>29</v>
      </c>
      <c r="C64" s="246" t="s">
        <v>206</v>
      </c>
      <c r="D64" s="248">
        <v>1</v>
      </c>
      <c r="E64" s="248" t="s">
        <v>142</v>
      </c>
    </row>
    <row r="65" spans="1:5" ht="25.5" x14ac:dyDescent="0.25">
      <c r="A65" s="88">
        <v>142</v>
      </c>
      <c r="B65" s="245">
        <v>49</v>
      </c>
      <c r="C65" s="246" t="s">
        <v>181</v>
      </c>
      <c r="D65" s="248">
        <v>1</v>
      </c>
      <c r="E65" s="248" t="s">
        <v>142</v>
      </c>
    </row>
    <row r="66" spans="1:5" x14ac:dyDescent="0.25">
      <c r="A66" s="88">
        <v>276</v>
      </c>
      <c r="B66" s="245">
        <v>122</v>
      </c>
      <c r="C66" s="246" t="s">
        <v>249</v>
      </c>
      <c r="D66" s="248">
        <v>1</v>
      </c>
      <c r="E66" s="248" t="s">
        <v>142</v>
      </c>
    </row>
    <row r="67" spans="1:5" x14ac:dyDescent="0.25">
      <c r="A67" s="88">
        <v>240</v>
      </c>
      <c r="B67" s="249">
        <v>103</v>
      </c>
      <c r="C67" s="250" t="s">
        <v>232</v>
      </c>
      <c r="D67" s="251">
        <v>1</v>
      </c>
      <c r="E67" s="251" t="s">
        <v>142</v>
      </c>
    </row>
    <row r="68" spans="1:5" x14ac:dyDescent="0.25">
      <c r="A68" s="88">
        <v>231</v>
      </c>
      <c r="B68" s="252" t="s">
        <v>172</v>
      </c>
      <c r="C68" s="242" t="s">
        <v>685</v>
      </c>
      <c r="D68" s="259"/>
      <c r="E68" s="259"/>
    </row>
    <row r="69" spans="1:5" x14ac:dyDescent="0.25">
      <c r="A69" s="88">
        <v>329</v>
      </c>
      <c r="B69" s="255">
        <v>142</v>
      </c>
      <c r="C69" s="256" t="s">
        <v>351</v>
      </c>
      <c r="D69" s="253">
        <v>1</v>
      </c>
      <c r="E69" s="253" t="s">
        <v>142</v>
      </c>
    </row>
    <row r="70" spans="1:5" x14ac:dyDescent="0.25">
      <c r="A70" s="88">
        <v>280</v>
      </c>
      <c r="B70" s="245">
        <v>276</v>
      </c>
      <c r="C70" s="246" t="s">
        <v>431</v>
      </c>
      <c r="D70" s="248">
        <v>1</v>
      </c>
      <c r="E70" s="248" t="s">
        <v>234</v>
      </c>
    </row>
    <row r="71" spans="1:5" x14ac:dyDescent="0.25">
      <c r="A71" s="88">
        <v>302</v>
      </c>
      <c r="B71" s="245">
        <v>240</v>
      </c>
      <c r="C71" s="246" t="s">
        <v>432</v>
      </c>
      <c r="D71" s="248">
        <v>1</v>
      </c>
      <c r="E71" s="248" t="s">
        <v>234</v>
      </c>
    </row>
    <row r="72" spans="1:5" x14ac:dyDescent="0.25">
      <c r="A72" s="88">
        <v>292</v>
      </c>
      <c r="B72" s="245">
        <v>231</v>
      </c>
      <c r="C72" s="246" t="s">
        <v>306</v>
      </c>
      <c r="D72" s="248">
        <v>1</v>
      </c>
      <c r="E72" s="248" t="s">
        <v>234</v>
      </c>
    </row>
    <row r="73" spans="1:5" x14ac:dyDescent="0.25">
      <c r="A73" s="88">
        <v>279</v>
      </c>
      <c r="B73" s="245">
        <v>329</v>
      </c>
      <c r="C73" s="246" t="s">
        <v>647</v>
      </c>
      <c r="D73" s="248">
        <v>1</v>
      </c>
      <c r="E73" s="248" t="s">
        <v>234</v>
      </c>
    </row>
    <row r="74" spans="1:5" x14ac:dyDescent="0.25">
      <c r="A74" s="88">
        <v>299</v>
      </c>
      <c r="B74" s="245">
        <v>280</v>
      </c>
      <c r="C74" s="246" t="s">
        <v>500</v>
      </c>
      <c r="D74" s="248">
        <v>1</v>
      </c>
      <c r="E74" s="248" t="s">
        <v>234</v>
      </c>
    </row>
    <row r="75" spans="1:5" x14ac:dyDescent="0.25">
      <c r="A75" s="88">
        <v>288</v>
      </c>
      <c r="B75" s="245">
        <v>302</v>
      </c>
      <c r="C75" s="246" t="s">
        <v>323</v>
      </c>
      <c r="D75" s="248">
        <v>1</v>
      </c>
      <c r="E75" s="248" t="s">
        <v>234</v>
      </c>
    </row>
    <row r="76" spans="1:5" x14ac:dyDescent="0.25">
      <c r="A76" s="88">
        <v>293</v>
      </c>
      <c r="B76" s="245">
        <v>292</v>
      </c>
      <c r="C76" s="246" t="s">
        <v>318</v>
      </c>
      <c r="D76" s="248">
        <v>1</v>
      </c>
      <c r="E76" s="248" t="s">
        <v>234</v>
      </c>
    </row>
    <row r="77" spans="1:5" x14ac:dyDescent="0.25">
      <c r="A77" s="88">
        <v>341</v>
      </c>
      <c r="B77" s="245">
        <v>279</v>
      </c>
      <c r="C77" s="246" t="s">
        <v>315</v>
      </c>
      <c r="D77" s="248">
        <v>1</v>
      </c>
      <c r="E77" s="248" t="s">
        <v>234</v>
      </c>
    </row>
    <row r="78" spans="1:5" x14ac:dyDescent="0.25">
      <c r="A78" s="88">
        <v>310</v>
      </c>
      <c r="B78" s="245">
        <v>299</v>
      </c>
      <c r="C78" s="246" t="s">
        <v>326</v>
      </c>
      <c r="D78" s="248">
        <v>1</v>
      </c>
      <c r="E78" s="248" t="s">
        <v>234</v>
      </c>
    </row>
    <row r="79" spans="1:5" ht="25.5" x14ac:dyDescent="0.25">
      <c r="A79" s="88">
        <v>66</v>
      </c>
      <c r="B79" s="245">
        <v>288</v>
      </c>
      <c r="C79" s="246" t="s">
        <v>333</v>
      </c>
      <c r="D79" s="248">
        <v>1</v>
      </c>
      <c r="E79" s="248" t="s">
        <v>234</v>
      </c>
    </row>
    <row r="80" spans="1:5" x14ac:dyDescent="0.25">
      <c r="A80" s="88">
        <v>230</v>
      </c>
      <c r="B80" s="245">
        <v>293</v>
      </c>
      <c r="C80" s="246" t="s">
        <v>329</v>
      </c>
      <c r="D80" s="248">
        <v>1</v>
      </c>
      <c r="E80" s="248" t="s">
        <v>234</v>
      </c>
    </row>
    <row r="81" spans="1:5" x14ac:dyDescent="0.25">
      <c r="A81" s="88">
        <v>247</v>
      </c>
      <c r="B81" s="245">
        <v>341</v>
      </c>
      <c r="C81" s="246" t="s">
        <v>504</v>
      </c>
      <c r="D81" s="248">
        <v>1</v>
      </c>
      <c r="E81" s="248" t="s">
        <v>234</v>
      </c>
    </row>
    <row r="82" spans="1:5" x14ac:dyDescent="0.25">
      <c r="A82" s="90">
        <v>216</v>
      </c>
      <c r="B82" s="245">
        <v>310</v>
      </c>
      <c r="C82" s="246" t="s">
        <v>653</v>
      </c>
      <c r="D82" s="248">
        <v>1</v>
      </c>
      <c r="E82" s="248" t="s">
        <v>234</v>
      </c>
    </row>
    <row r="83" spans="1:5" x14ac:dyDescent="0.25">
      <c r="A83" s="232"/>
      <c r="B83" s="245">
        <v>66</v>
      </c>
      <c r="C83" s="246" t="s">
        <v>310</v>
      </c>
      <c r="D83" s="248">
        <v>1</v>
      </c>
      <c r="E83" s="248" t="s">
        <v>234</v>
      </c>
    </row>
    <row r="84" spans="1:5" x14ac:dyDescent="0.25">
      <c r="A84" s="232"/>
      <c r="B84" s="245">
        <v>230</v>
      </c>
      <c r="C84" s="246" t="s">
        <v>320</v>
      </c>
      <c r="D84" s="248">
        <v>1</v>
      </c>
      <c r="E84" s="248" t="s">
        <v>234</v>
      </c>
    </row>
    <row r="85" spans="1:5" x14ac:dyDescent="0.25">
      <c r="A85" s="232"/>
      <c r="B85" s="245">
        <v>247</v>
      </c>
      <c r="C85" s="246" t="s">
        <v>436</v>
      </c>
      <c r="D85" s="248">
        <v>1</v>
      </c>
      <c r="E85" s="248" t="s">
        <v>234</v>
      </c>
    </row>
    <row r="86" spans="1:5" x14ac:dyDescent="0.25">
      <c r="A86" s="232"/>
      <c r="B86" s="245">
        <v>216</v>
      </c>
      <c r="C86" s="246" t="s">
        <v>308</v>
      </c>
      <c r="D86" s="248">
        <v>1</v>
      </c>
      <c r="E86" s="248" t="s">
        <v>234</v>
      </c>
    </row>
    <row r="87" spans="1:5" x14ac:dyDescent="0.25">
      <c r="A87" s="233"/>
      <c r="B87" s="257">
        <v>289</v>
      </c>
      <c r="C87" s="258" t="s">
        <v>327</v>
      </c>
      <c r="D87" s="254">
        <v>1</v>
      </c>
      <c r="E87" s="254" t="s">
        <v>234</v>
      </c>
    </row>
  </sheetData>
  <autoFilter ref="A1:E1"/>
  <pageMargins left="3.937007874015748E-2" right="3.937007874015748E-2" top="0.15748031496062992" bottom="0.15748031496062992" header="0.31496062992125984" footer="0.31496062992125984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workbookViewId="0">
      <pane ySplit="1" topLeftCell="A179" activePane="bottomLeft" state="frozen"/>
      <selection pane="bottomLeft" activeCell="B15" sqref="B15"/>
    </sheetView>
  </sheetViews>
  <sheetFormatPr defaultRowHeight="15" x14ac:dyDescent="0.25"/>
  <cols>
    <col min="1" max="1" width="4" style="36" bestFit="1" customWidth="1"/>
    <col min="2" max="2" width="85.5703125" style="270" customWidth="1"/>
    <col min="3" max="3" width="14.28515625" style="263" customWidth="1"/>
    <col min="4" max="4" width="17" style="263" customWidth="1"/>
    <col min="5" max="5" width="10.28515625" style="263" customWidth="1"/>
    <col min="6" max="6" width="9.28515625" style="263" customWidth="1"/>
    <col min="7" max="7" width="12" style="263" customWidth="1"/>
    <col min="8" max="8" width="15.140625" style="263" customWidth="1"/>
    <col min="9" max="9" width="9.28515625" style="263" customWidth="1"/>
    <col min="10" max="10" width="9" style="263" customWidth="1"/>
    <col min="11" max="11" width="13.85546875" style="36" customWidth="1"/>
    <col min="12" max="12" width="12.7109375" style="36" customWidth="1"/>
    <col min="13" max="13" width="5.140625" style="36" customWidth="1"/>
    <col min="14" max="14" width="6.28515625" style="36" customWidth="1"/>
    <col min="15" max="15" width="6.5703125" style="36" bestFit="1" customWidth="1"/>
    <col min="16" max="16" width="8.85546875" style="36" customWidth="1"/>
    <col min="17" max="16384" width="9.140625" style="33"/>
  </cols>
  <sheetData>
    <row r="1" spans="1:16" s="271" customFormat="1" ht="64.5" x14ac:dyDescent="0.25">
      <c r="A1" s="158" t="s">
        <v>172</v>
      </c>
      <c r="B1" s="272" t="s">
        <v>173</v>
      </c>
      <c r="C1" s="272" t="s">
        <v>716</v>
      </c>
      <c r="D1" s="272" t="s">
        <v>715</v>
      </c>
      <c r="E1" s="272" t="s">
        <v>720</v>
      </c>
      <c r="F1" s="272" t="s">
        <v>688</v>
      </c>
      <c r="G1" s="272" t="s">
        <v>700</v>
      </c>
      <c r="H1" s="272" t="s">
        <v>714</v>
      </c>
      <c r="I1" s="272" t="s">
        <v>721</v>
      </c>
      <c r="J1" s="272" t="s">
        <v>689</v>
      </c>
      <c r="K1" s="158" t="s">
        <v>550</v>
      </c>
      <c r="L1" s="158" t="s">
        <v>551</v>
      </c>
      <c r="M1" s="158" t="s">
        <v>2</v>
      </c>
      <c r="N1" s="158" t="s">
        <v>1</v>
      </c>
      <c r="O1" s="158" t="s">
        <v>133</v>
      </c>
      <c r="P1" s="158" t="s">
        <v>717</v>
      </c>
    </row>
    <row r="2" spans="1:16" s="51" customFormat="1" x14ac:dyDescent="0.25">
      <c r="A2" s="7">
        <v>59</v>
      </c>
      <c r="B2" s="273" t="s">
        <v>222</v>
      </c>
      <c r="C2" s="10">
        <v>27</v>
      </c>
      <c r="D2" s="10">
        <v>27</v>
      </c>
      <c r="E2" s="64">
        <v>100</v>
      </c>
      <c r="F2" s="64" t="s">
        <v>142</v>
      </c>
      <c r="G2" s="10">
        <v>0</v>
      </c>
      <c r="H2" s="10">
        <v>0</v>
      </c>
      <c r="I2" s="64" t="e">
        <v>#DIV/0!</v>
      </c>
      <c r="J2" s="64" t="s">
        <v>234</v>
      </c>
      <c r="K2" s="261">
        <v>43483.501388888901</v>
      </c>
      <c r="L2" s="261">
        <v>43483</v>
      </c>
      <c r="M2" s="7" t="s">
        <v>221</v>
      </c>
      <c r="N2" s="7" t="s">
        <v>12</v>
      </c>
      <c r="O2" s="7" t="s">
        <v>146</v>
      </c>
      <c r="P2" s="7" t="s">
        <v>142</v>
      </c>
    </row>
    <row r="3" spans="1:16" s="51" customFormat="1" x14ac:dyDescent="0.25">
      <c r="A3" s="7">
        <v>303</v>
      </c>
      <c r="B3" s="273" t="s">
        <v>593</v>
      </c>
      <c r="C3" s="10">
        <v>5</v>
      </c>
      <c r="D3" s="10">
        <v>5</v>
      </c>
      <c r="E3" s="64">
        <v>100</v>
      </c>
      <c r="F3" s="64" t="s">
        <v>142</v>
      </c>
      <c r="G3" s="10">
        <v>0</v>
      </c>
      <c r="H3" s="10">
        <v>0</v>
      </c>
      <c r="I3" s="64" t="e">
        <v>#DIV/0!</v>
      </c>
      <c r="J3" s="64" t="s">
        <v>234</v>
      </c>
      <c r="K3" s="261">
        <v>43483.563194444403</v>
      </c>
      <c r="L3" s="261">
        <v>43483</v>
      </c>
      <c r="M3" s="7" t="s">
        <v>178</v>
      </c>
      <c r="N3" s="7" t="s">
        <v>8</v>
      </c>
      <c r="O3" s="7" t="s">
        <v>507</v>
      </c>
      <c r="P3" s="7" t="s">
        <v>142</v>
      </c>
    </row>
    <row r="4" spans="1:16" s="51" customFormat="1" x14ac:dyDescent="0.25">
      <c r="A4" s="7">
        <v>35</v>
      </c>
      <c r="B4" s="273" t="s">
        <v>272</v>
      </c>
      <c r="C4" s="10">
        <v>36</v>
      </c>
      <c r="D4" s="10">
        <v>36</v>
      </c>
      <c r="E4" s="64">
        <v>100</v>
      </c>
      <c r="F4" s="64" t="s">
        <v>142</v>
      </c>
      <c r="G4" s="10">
        <v>0</v>
      </c>
      <c r="H4" s="10">
        <v>0</v>
      </c>
      <c r="I4" s="64" t="e">
        <v>#DIV/0!</v>
      </c>
      <c r="J4" s="64" t="s">
        <v>234</v>
      </c>
      <c r="K4" s="261">
        <v>43483.636805555601</v>
      </c>
      <c r="L4" s="261">
        <v>43483</v>
      </c>
      <c r="M4" s="7" t="s">
        <v>184</v>
      </c>
      <c r="N4" s="7" t="s">
        <v>44</v>
      </c>
      <c r="O4" s="7" t="s">
        <v>513</v>
      </c>
      <c r="P4" s="7" t="s">
        <v>142</v>
      </c>
    </row>
    <row r="5" spans="1:16" s="51" customFormat="1" x14ac:dyDescent="0.25">
      <c r="A5" s="7">
        <v>105</v>
      </c>
      <c r="B5" s="273" t="s">
        <v>192</v>
      </c>
      <c r="C5" s="10">
        <v>10</v>
      </c>
      <c r="D5" s="10">
        <v>10</v>
      </c>
      <c r="E5" s="64">
        <v>100</v>
      </c>
      <c r="F5" s="64" t="s">
        <v>142</v>
      </c>
      <c r="G5" s="10">
        <v>2</v>
      </c>
      <c r="H5" s="10">
        <v>2</v>
      </c>
      <c r="I5" s="64">
        <v>100</v>
      </c>
      <c r="J5" s="64" t="s">
        <v>142</v>
      </c>
      <c r="K5" s="261">
        <v>43485.484722222202</v>
      </c>
      <c r="L5" s="261">
        <v>43485</v>
      </c>
      <c r="M5" s="7" t="s">
        <v>174</v>
      </c>
      <c r="N5" s="7" t="s">
        <v>62</v>
      </c>
      <c r="O5" s="7" t="s">
        <v>152</v>
      </c>
      <c r="P5" s="7" t="s">
        <v>142</v>
      </c>
    </row>
    <row r="6" spans="1:16" s="51" customFormat="1" x14ac:dyDescent="0.25">
      <c r="A6" s="7">
        <v>166</v>
      </c>
      <c r="B6" s="273" t="s">
        <v>457</v>
      </c>
      <c r="C6" s="10">
        <v>7</v>
      </c>
      <c r="D6" s="10">
        <v>7</v>
      </c>
      <c r="E6" s="64">
        <v>100</v>
      </c>
      <c r="F6" s="64" t="s">
        <v>142</v>
      </c>
      <c r="G6" s="10">
        <v>0</v>
      </c>
      <c r="H6" s="10">
        <v>0</v>
      </c>
      <c r="I6" s="64" t="e">
        <v>#DIV/0!</v>
      </c>
      <c r="J6" s="64" t="s">
        <v>234</v>
      </c>
      <c r="K6" s="261">
        <v>43486.4284722222</v>
      </c>
      <c r="L6" s="261">
        <v>43485</v>
      </c>
      <c r="M6" s="7" t="s">
        <v>205</v>
      </c>
      <c r="N6" s="7" t="s">
        <v>8</v>
      </c>
      <c r="O6" s="7" t="s">
        <v>511</v>
      </c>
      <c r="P6" s="7" t="s">
        <v>142</v>
      </c>
    </row>
    <row r="7" spans="1:16" s="51" customFormat="1" x14ac:dyDescent="0.25">
      <c r="A7" s="7">
        <v>98</v>
      </c>
      <c r="B7" s="273" t="s">
        <v>259</v>
      </c>
      <c r="C7" s="10">
        <v>11</v>
      </c>
      <c r="D7" s="10">
        <v>11</v>
      </c>
      <c r="E7" s="64">
        <v>100</v>
      </c>
      <c r="F7" s="64" t="s">
        <v>142</v>
      </c>
      <c r="G7" s="10">
        <v>4</v>
      </c>
      <c r="H7" s="10">
        <v>3</v>
      </c>
      <c r="I7" s="64">
        <v>75</v>
      </c>
      <c r="J7" s="64" t="s">
        <v>142</v>
      </c>
      <c r="K7" s="261">
        <v>43486.438194444403</v>
      </c>
      <c r="L7" s="261">
        <v>43486</v>
      </c>
      <c r="M7" s="7" t="s">
        <v>178</v>
      </c>
      <c r="N7" s="7" t="s">
        <v>92</v>
      </c>
      <c r="O7" s="7" t="s">
        <v>521</v>
      </c>
      <c r="P7" s="7" t="s">
        <v>142</v>
      </c>
    </row>
    <row r="8" spans="1:16" s="51" customFormat="1" x14ac:dyDescent="0.25">
      <c r="A8" s="7">
        <v>338</v>
      </c>
      <c r="B8" s="273" t="s">
        <v>230</v>
      </c>
      <c r="C8" s="10">
        <v>31</v>
      </c>
      <c r="D8" s="10">
        <v>31</v>
      </c>
      <c r="E8" s="64">
        <v>100</v>
      </c>
      <c r="F8" s="64" t="s">
        <v>142</v>
      </c>
      <c r="G8" s="10">
        <v>11</v>
      </c>
      <c r="H8" s="10">
        <v>9</v>
      </c>
      <c r="I8" s="64">
        <v>81.818181818181827</v>
      </c>
      <c r="J8" s="64" t="s">
        <v>142</v>
      </c>
      <c r="K8" s="261">
        <v>43486.4909722222</v>
      </c>
      <c r="L8" s="261">
        <v>43486</v>
      </c>
      <c r="M8" s="7" t="s">
        <v>174</v>
      </c>
      <c r="N8" s="7" t="s">
        <v>62</v>
      </c>
      <c r="O8" s="7" t="s">
        <v>152</v>
      </c>
      <c r="P8" s="7" t="s">
        <v>142</v>
      </c>
    </row>
    <row r="9" spans="1:16" s="51" customFormat="1" x14ac:dyDescent="0.25">
      <c r="A9" s="7">
        <v>100</v>
      </c>
      <c r="B9" s="273" t="s">
        <v>208</v>
      </c>
      <c r="C9" s="10">
        <v>22</v>
      </c>
      <c r="D9" s="10">
        <v>22</v>
      </c>
      <c r="E9" s="64">
        <v>100</v>
      </c>
      <c r="F9" s="64" t="s">
        <v>142</v>
      </c>
      <c r="G9" s="10">
        <v>0</v>
      </c>
      <c r="H9" s="10">
        <v>0</v>
      </c>
      <c r="I9" s="64" t="e">
        <v>#DIV/0!</v>
      </c>
      <c r="J9" s="64" t="s">
        <v>234</v>
      </c>
      <c r="K9" s="261">
        <v>43486.585416666698</v>
      </c>
      <c r="L9" s="261">
        <v>43486</v>
      </c>
      <c r="M9" s="7" t="s">
        <v>178</v>
      </c>
      <c r="N9" s="7" t="s">
        <v>92</v>
      </c>
      <c r="O9" s="7" t="s">
        <v>521</v>
      </c>
      <c r="P9" s="7" t="s">
        <v>142</v>
      </c>
    </row>
    <row r="10" spans="1:16" s="51" customFormat="1" x14ac:dyDescent="0.25">
      <c r="A10" s="7">
        <v>144</v>
      </c>
      <c r="B10" s="273" t="s">
        <v>356</v>
      </c>
      <c r="C10" s="10">
        <v>6</v>
      </c>
      <c r="D10" s="10">
        <v>6</v>
      </c>
      <c r="E10" s="64">
        <v>100</v>
      </c>
      <c r="F10" s="64" t="s">
        <v>142</v>
      </c>
      <c r="G10" s="10">
        <v>1</v>
      </c>
      <c r="H10" s="10">
        <v>1</v>
      </c>
      <c r="I10" s="64">
        <v>100</v>
      </c>
      <c r="J10" s="64" t="s">
        <v>142</v>
      </c>
      <c r="K10" s="261">
        <v>43486.665972222203</v>
      </c>
      <c r="L10" s="261">
        <v>43486</v>
      </c>
      <c r="M10" s="7" t="s">
        <v>178</v>
      </c>
      <c r="N10" s="7" t="s">
        <v>92</v>
      </c>
      <c r="O10" s="7" t="s">
        <v>521</v>
      </c>
      <c r="P10" s="7" t="s">
        <v>142</v>
      </c>
    </row>
    <row r="11" spans="1:16" s="51" customFormat="1" x14ac:dyDescent="0.25">
      <c r="A11" s="7">
        <v>145</v>
      </c>
      <c r="B11" s="273" t="s">
        <v>354</v>
      </c>
      <c r="C11" s="10">
        <v>3</v>
      </c>
      <c r="D11" s="10">
        <v>3</v>
      </c>
      <c r="E11" s="64">
        <v>100</v>
      </c>
      <c r="F11" s="64" t="s">
        <v>142</v>
      </c>
      <c r="G11" s="10">
        <v>1</v>
      </c>
      <c r="H11" s="10">
        <v>1</v>
      </c>
      <c r="I11" s="64">
        <v>100</v>
      </c>
      <c r="J11" s="64" t="s">
        <v>142</v>
      </c>
      <c r="K11" s="261">
        <v>43486.668055555601</v>
      </c>
      <c r="L11" s="261">
        <v>43486</v>
      </c>
      <c r="M11" s="7" t="s">
        <v>178</v>
      </c>
      <c r="N11" s="7" t="s">
        <v>92</v>
      </c>
      <c r="O11" s="7" t="s">
        <v>521</v>
      </c>
      <c r="P11" s="7" t="s">
        <v>142</v>
      </c>
    </row>
    <row r="12" spans="1:16" s="51" customFormat="1" x14ac:dyDescent="0.25">
      <c r="A12" s="7">
        <v>34</v>
      </c>
      <c r="B12" s="273" t="s">
        <v>386</v>
      </c>
      <c r="C12" s="10">
        <v>17</v>
      </c>
      <c r="D12" s="10">
        <v>17</v>
      </c>
      <c r="E12" s="64">
        <v>100</v>
      </c>
      <c r="F12" s="64" t="s">
        <v>142</v>
      </c>
      <c r="G12" s="10">
        <v>5</v>
      </c>
      <c r="H12" s="10">
        <v>5</v>
      </c>
      <c r="I12" s="64">
        <v>100</v>
      </c>
      <c r="J12" s="64" t="s">
        <v>142</v>
      </c>
      <c r="K12" s="261">
        <v>43487.502083333296</v>
      </c>
      <c r="L12" s="261">
        <v>43487</v>
      </c>
      <c r="M12" s="7" t="s">
        <v>196</v>
      </c>
      <c r="N12" s="7" t="s">
        <v>39</v>
      </c>
      <c r="O12" s="7" t="s">
        <v>701</v>
      </c>
      <c r="P12" s="7" t="s">
        <v>142</v>
      </c>
    </row>
    <row r="13" spans="1:16" s="51" customFormat="1" x14ac:dyDescent="0.25">
      <c r="A13" s="7">
        <v>113</v>
      </c>
      <c r="B13" s="273" t="s">
        <v>183</v>
      </c>
      <c r="C13" s="10">
        <v>28</v>
      </c>
      <c r="D13" s="10">
        <v>28</v>
      </c>
      <c r="E13" s="64">
        <v>100</v>
      </c>
      <c r="F13" s="64" t="s">
        <v>142</v>
      </c>
      <c r="G13" s="10">
        <v>1</v>
      </c>
      <c r="H13" s="10">
        <v>1</v>
      </c>
      <c r="I13" s="64">
        <v>100</v>
      </c>
      <c r="J13" s="64" t="s">
        <v>142</v>
      </c>
      <c r="K13" s="261">
        <v>43487.504166666702</v>
      </c>
      <c r="L13" s="261">
        <v>43487</v>
      </c>
      <c r="M13" s="7" t="s">
        <v>174</v>
      </c>
      <c r="N13" s="7" t="s">
        <v>62</v>
      </c>
      <c r="O13" s="7" t="s">
        <v>522</v>
      </c>
      <c r="P13" s="7" t="s">
        <v>142</v>
      </c>
    </row>
    <row r="14" spans="1:16" s="51" customFormat="1" x14ac:dyDescent="0.25">
      <c r="A14" s="7">
        <v>44</v>
      </c>
      <c r="B14" s="273" t="s">
        <v>190</v>
      </c>
      <c r="C14" s="10">
        <v>45</v>
      </c>
      <c r="D14" s="10">
        <v>45</v>
      </c>
      <c r="E14" s="64">
        <v>100</v>
      </c>
      <c r="F14" s="64" t="s">
        <v>142</v>
      </c>
      <c r="G14" s="10">
        <v>82</v>
      </c>
      <c r="H14" s="10">
        <v>76</v>
      </c>
      <c r="I14" s="64">
        <v>92.682926829268297</v>
      </c>
      <c r="J14" s="64" t="s">
        <v>142</v>
      </c>
      <c r="K14" s="261">
        <v>43487.538194444402</v>
      </c>
      <c r="L14" s="261">
        <v>43483</v>
      </c>
      <c r="M14" s="7" t="s">
        <v>180</v>
      </c>
      <c r="N14" s="7" t="s">
        <v>12</v>
      </c>
      <c r="O14" s="7" t="s">
        <v>702</v>
      </c>
      <c r="P14" s="7" t="s">
        <v>142</v>
      </c>
    </row>
    <row r="15" spans="1:16" s="51" customFormat="1" x14ac:dyDescent="0.25">
      <c r="A15" s="7">
        <v>54</v>
      </c>
      <c r="B15" s="273" t="s">
        <v>422</v>
      </c>
      <c r="C15" s="10">
        <v>18</v>
      </c>
      <c r="D15" s="10">
        <v>18</v>
      </c>
      <c r="E15" s="64">
        <v>100</v>
      </c>
      <c r="F15" s="64" t="s">
        <v>142</v>
      </c>
      <c r="G15" s="10">
        <v>2</v>
      </c>
      <c r="H15" s="10">
        <v>0</v>
      </c>
      <c r="I15" s="64">
        <v>0</v>
      </c>
      <c r="J15" s="64" t="s">
        <v>142</v>
      </c>
      <c r="K15" s="261">
        <v>43487.542361111096</v>
      </c>
      <c r="L15" s="261">
        <v>43487</v>
      </c>
      <c r="M15" s="7" t="s">
        <v>205</v>
      </c>
      <c r="N15" s="7" t="s">
        <v>8</v>
      </c>
      <c r="O15" s="7" t="s">
        <v>509</v>
      </c>
      <c r="P15" s="7" t="s">
        <v>142</v>
      </c>
    </row>
    <row r="16" spans="1:16" s="51" customFormat="1" x14ac:dyDescent="0.25">
      <c r="A16" s="7">
        <v>246</v>
      </c>
      <c r="B16" s="273" t="s">
        <v>415</v>
      </c>
      <c r="C16" s="10">
        <v>82</v>
      </c>
      <c r="D16" s="10">
        <v>82</v>
      </c>
      <c r="E16" s="64">
        <v>100</v>
      </c>
      <c r="F16" s="64" t="s">
        <v>142</v>
      </c>
      <c r="G16" s="10">
        <v>0</v>
      </c>
      <c r="H16" s="10">
        <v>0</v>
      </c>
      <c r="I16" s="64" t="e">
        <v>#DIV/0!</v>
      </c>
      <c r="J16" s="64" t="s">
        <v>234</v>
      </c>
      <c r="K16" s="261">
        <v>43487.563194444403</v>
      </c>
      <c r="L16" s="261">
        <v>43487</v>
      </c>
      <c r="M16" s="7" t="s">
        <v>196</v>
      </c>
      <c r="N16" s="7" t="s">
        <v>39</v>
      </c>
      <c r="O16" s="7" t="s">
        <v>147</v>
      </c>
      <c r="P16" s="7" t="s">
        <v>142</v>
      </c>
    </row>
    <row r="17" spans="1:16" s="51" customFormat="1" x14ac:dyDescent="0.25">
      <c r="A17" s="7">
        <v>32</v>
      </c>
      <c r="B17" s="273" t="s">
        <v>594</v>
      </c>
      <c r="C17" s="10">
        <v>19</v>
      </c>
      <c r="D17" s="10">
        <v>19</v>
      </c>
      <c r="E17" s="64">
        <v>100</v>
      </c>
      <c r="F17" s="64" t="s">
        <v>142</v>
      </c>
      <c r="G17" s="10">
        <v>4</v>
      </c>
      <c r="H17" s="10">
        <v>4</v>
      </c>
      <c r="I17" s="64">
        <v>100</v>
      </c>
      <c r="J17" s="64" t="s">
        <v>142</v>
      </c>
      <c r="K17" s="261">
        <v>43487.5847222222</v>
      </c>
      <c r="L17" s="261">
        <v>43487</v>
      </c>
      <c r="M17" s="7" t="s">
        <v>196</v>
      </c>
      <c r="N17" s="7" t="s">
        <v>39</v>
      </c>
      <c r="O17" s="7" t="s">
        <v>701</v>
      </c>
      <c r="P17" s="7" t="s">
        <v>142</v>
      </c>
    </row>
    <row r="18" spans="1:16" s="51" customFormat="1" x14ac:dyDescent="0.25">
      <c r="A18" s="7">
        <v>104</v>
      </c>
      <c r="B18" s="273" t="s">
        <v>175</v>
      </c>
      <c r="C18" s="10">
        <v>18</v>
      </c>
      <c r="D18" s="10">
        <v>18</v>
      </c>
      <c r="E18" s="64">
        <v>100</v>
      </c>
      <c r="F18" s="64" t="s">
        <v>142</v>
      </c>
      <c r="G18" s="10">
        <v>2</v>
      </c>
      <c r="H18" s="10">
        <v>2</v>
      </c>
      <c r="I18" s="64">
        <v>100</v>
      </c>
      <c r="J18" s="64" t="s">
        <v>142</v>
      </c>
      <c r="K18" s="261">
        <v>43487.652083333298</v>
      </c>
      <c r="L18" s="261">
        <v>43487</v>
      </c>
      <c r="M18" s="7" t="s">
        <v>174</v>
      </c>
      <c r="N18" s="7" t="s">
        <v>62</v>
      </c>
      <c r="O18" s="7" t="s">
        <v>152</v>
      </c>
      <c r="P18" s="7" t="s">
        <v>142</v>
      </c>
    </row>
    <row r="19" spans="1:16" s="51" customFormat="1" x14ac:dyDescent="0.25">
      <c r="A19" s="7">
        <v>15</v>
      </c>
      <c r="B19" s="273" t="s">
        <v>248</v>
      </c>
      <c r="C19" s="10">
        <v>33</v>
      </c>
      <c r="D19" s="10">
        <v>33</v>
      </c>
      <c r="E19" s="64">
        <v>100</v>
      </c>
      <c r="F19" s="64" t="s">
        <v>142</v>
      </c>
      <c r="G19" s="10">
        <v>30</v>
      </c>
      <c r="H19" s="10">
        <v>4</v>
      </c>
      <c r="I19" s="64">
        <v>13.333333333333334</v>
      </c>
      <c r="J19" s="64" t="s">
        <v>142</v>
      </c>
      <c r="K19" s="261">
        <v>43488.443749999999</v>
      </c>
      <c r="L19" s="261">
        <v>43487</v>
      </c>
      <c r="M19" s="7" t="s">
        <v>196</v>
      </c>
      <c r="N19" s="7" t="s">
        <v>39</v>
      </c>
      <c r="O19" s="7" t="s">
        <v>147</v>
      </c>
      <c r="P19" s="7" t="s">
        <v>142</v>
      </c>
    </row>
    <row r="20" spans="1:16" s="51" customFormat="1" x14ac:dyDescent="0.25">
      <c r="A20" s="7">
        <v>94</v>
      </c>
      <c r="B20" s="273" t="s">
        <v>588</v>
      </c>
      <c r="C20" s="10">
        <v>23</v>
      </c>
      <c r="D20" s="10">
        <v>23</v>
      </c>
      <c r="E20" s="64">
        <v>100</v>
      </c>
      <c r="F20" s="64" t="s">
        <v>142</v>
      </c>
      <c r="G20" s="10">
        <v>17</v>
      </c>
      <c r="H20" s="10">
        <v>14</v>
      </c>
      <c r="I20" s="64">
        <v>82.35294117647058</v>
      </c>
      <c r="J20" s="64" t="s">
        <v>142</v>
      </c>
      <c r="K20" s="261">
        <v>43488.673611111102</v>
      </c>
      <c r="L20" s="261">
        <v>43488</v>
      </c>
      <c r="M20" s="7" t="s">
        <v>178</v>
      </c>
      <c r="N20" s="7" t="s">
        <v>92</v>
      </c>
      <c r="O20" s="7" t="s">
        <v>521</v>
      </c>
      <c r="P20" s="7" t="s">
        <v>142</v>
      </c>
    </row>
    <row r="21" spans="1:16" s="51" customFormat="1" x14ac:dyDescent="0.25">
      <c r="A21" s="7">
        <v>124</v>
      </c>
      <c r="B21" s="273" t="s">
        <v>187</v>
      </c>
      <c r="C21" s="10">
        <v>25</v>
      </c>
      <c r="D21" s="10">
        <v>25</v>
      </c>
      <c r="E21" s="64">
        <v>100</v>
      </c>
      <c r="F21" s="64" t="s">
        <v>142</v>
      </c>
      <c r="G21" s="10">
        <v>0</v>
      </c>
      <c r="H21" s="10">
        <v>0</v>
      </c>
      <c r="I21" s="64" t="e">
        <v>#DIV/0!</v>
      </c>
      <c r="J21" s="64" t="s">
        <v>234</v>
      </c>
      <c r="K21" s="261">
        <v>43488.693055555603</v>
      </c>
      <c r="L21" s="261">
        <v>43488</v>
      </c>
      <c r="M21" s="7" t="s">
        <v>178</v>
      </c>
      <c r="N21" s="7" t="s">
        <v>92</v>
      </c>
      <c r="O21" s="7" t="s">
        <v>524</v>
      </c>
      <c r="P21" s="7" t="s">
        <v>142</v>
      </c>
    </row>
    <row r="22" spans="1:16" s="51" customFormat="1" x14ac:dyDescent="0.25">
      <c r="A22" s="7">
        <v>101</v>
      </c>
      <c r="B22" s="273" t="s">
        <v>210</v>
      </c>
      <c r="C22" s="10">
        <v>15</v>
      </c>
      <c r="D22" s="10">
        <v>15</v>
      </c>
      <c r="E22" s="64">
        <v>100</v>
      </c>
      <c r="F22" s="64" t="s">
        <v>142</v>
      </c>
      <c r="G22" s="10">
        <v>12</v>
      </c>
      <c r="H22" s="10">
        <v>11</v>
      </c>
      <c r="I22" s="64">
        <v>91.666666666666657</v>
      </c>
      <c r="J22" s="64" t="s">
        <v>142</v>
      </c>
      <c r="K22" s="261">
        <v>43488.732638888898</v>
      </c>
      <c r="L22" s="261">
        <v>43488</v>
      </c>
      <c r="M22" s="7" t="s">
        <v>178</v>
      </c>
      <c r="N22" s="7" t="s">
        <v>92</v>
      </c>
      <c r="O22" s="7" t="s">
        <v>521</v>
      </c>
      <c r="P22" s="7" t="s">
        <v>142</v>
      </c>
    </row>
    <row r="23" spans="1:16" s="51" customFormat="1" x14ac:dyDescent="0.25">
      <c r="A23" s="7">
        <v>39</v>
      </c>
      <c r="B23" s="273" t="s">
        <v>188</v>
      </c>
      <c r="C23" s="10">
        <v>18</v>
      </c>
      <c r="D23" s="10">
        <v>18</v>
      </c>
      <c r="E23" s="64">
        <v>100</v>
      </c>
      <c r="F23" s="64" t="s">
        <v>142</v>
      </c>
      <c r="G23" s="10">
        <v>2</v>
      </c>
      <c r="H23" s="10">
        <v>2</v>
      </c>
      <c r="I23" s="64">
        <v>100</v>
      </c>
      <c r="J23" s="64" t="s">
        <v>142</v>
      </c>
      <c r="K23" s="261">
        <v>43489.459027777797</v>
      </c>
      <c r="L23" s="261">
        <v>43489</v>
      </c>
      <c r="M23" s="7" t="s">
        <v>178</v>
      </c>
      <c r="N23" s="7" t="s">
        <v>8</v>
      </c>
      <c r="O23" s="7" t="s">
        <v>507</v>
      </c>
      <c r="P23" s="7" t="s">
        <v>142</v>
      </c>
    </row>
    <row r="24" spans="1:16" s="51" customFormat="1" x14ac:dyDescent="0.25">
      <c r="A24" s="7">
        <v>96</v>
      </c>
      <c r="B24" s="273" t="s">
        <v>217</v>
      </c>
      <c r="C24" s="10">
        <v>16</v>
      </c>
      <c r="D24" s="10">
        <v>16</v>
      </c>
      <c r="E24" s="64">
        <v>100</v>
      </c>
      <c r="F24" s="64" t="s">
        <v>142</v>
      </c>
      <c r="G24" s="10">
        <v>14</v>
      </c>
      <c r="H24" s="10">
        <v>8</v>
      </c>
      <c r="I24" s="64">
        <v>57.142857142857139</v>
      </c>
      <c r="J24" s="64" t="s">
        <v>142</v>
      </c>
      <c r="K24" s="261">
        <v>43489.684027777803</v>
      </c>
      <c r="L24" s="261">
        <v>43489</v>
      </c>
      <c r="M24" s="7" t="s">
        <v>178</v>
      </c>
      <c r="N24" s="7" t="s">
        <v>92</v>
      </c>
      <c r="O24" s="7" t="s">
        <v>521</v>
      </c>
      <c r="P24" s="7" t="s">
        <v>142</v>
      </c>
    </row>
    <row r="25" spans="1:16" s="51" customFormat="1" x14ac:dyDescent="0.25">
      <c r="A25" s="7">
        <v>90</v>
      </c>
      <c r="B25" s="273" t="s">
        <v>177</v>
      </c>
      <c r="C25" s="10">
        <v>20</v>
      </c>
      <c r="D25" s="10">
        <v>20</v>
      </c>
      <c r="E25" s="64">
        <v>100</v>
      </c>
      <c r="F25" s="64" t="s">
        <v>142</v>
      </c>
      <c r="G25" s="10">
        <v>8</v>
      </c>
      <c r="H25" s="10">
        <v>8</v>
      </c>
      <c r="I25" s="64">
        <v>100</v>
      </c>
      <c r="J25" s="64" t="s">
        <v>142</v>
      </c>
      <c r="K25" s="261">
        <v>43490.422222222202</v>
      </c>
      <c r="L25" s="261">
        <v>43490</v>
      </c>
      <c r="M25" s="7" t="s">
        <v>176</v>
      </c>
      <c r="N25" s="7" t="s">
        <v>47</v>
      </c>
      <c r="O25" s="7" t="s">
        <v>514</v>
      </c>
      <c r="P25" s="7" t="s">
        <v>142</v>
      </c>
    </row>
    <row r="26" spans="1:16" s="51" customFormat="1" x14ac:dyDescent="0.25">
      <c r="A26" s="7">
        <v>164</v>
      </c>
      <c r="B26" s="273" t="s">
        <v>452</v>
      </c>
      <c r="C26" s="10">
        <v>2</v>
      </c>
      <c r="D26" s="10">
        <v>2</v>
      </c>
      <c r="E26" s="64">
        <v>100</v>
      </c>
      <c r="F26" s="64" t="s">
        <v>142</v>
      </c>
      <c r="G26" s="10">
        <v>0</v>
      </c>
      <c r="H26" s="10">
        <v>0</v>
      </c>
      <c r="I26" s="64" t="e">
        <v>#DIV/0!</v>
      </c>
      <c r="J26" s="64" t="s">
        <v>234</v>
      </c>
      <c r="K26" s="261">
        <v>43490.435416666704</v>
      </c>
      <c r="L26" s="261">
        <v>43490</v>
      </c>
      <c r="M26" s="7" t="s">
        <v>205</v>
      </c>
      <c r="N26" s="7" t="s">
        <v>8</v>
      </c>
      <c r="O26" s="7" t="s">
        <v>511</v>
      </c>
      <c r="P26" s="7" t="s">
        <v>142</v>
      </c>
    </row>
    <row r="27" spans="1:16" s="51" customFormat="1" x14ac:dyDescent="0.25">
      <c r="A27" s="7">
        <v>160</v>
      </c>
      <c r="B27" s="273" t="s">
        <v>568</v>
      </c>
      <c r="C27" s="10">
        <v>17</v>
      </c>
      <c r="D27" s="10">
        <v>17</v>
      </c>
      <c r="E27" s="64">
        <v>100</v>
      </c>
      <c r="F27" s="64" t="s">
        <v>142</v>
      </c>
      <c r="G27" s="10">
        <v>0</v>
      </c>
      <c r="H27" s="10">
        <v>0</v>
      </c>
      <c r="I27" s="64" t="e">
        <v>#DIV/0!</v>
      </c>
      <c r="J27" s="64" t="s">
        <v>234</v>
      </c>
      <c r="K27" s="261">
        <v>43490.474305555603</v>
      </c>
      <c r="L27" s="261">
        <v>43490</v>
      </c>
      <c r="M27" s="7" t="s">
        <v>180</v>
      </c>
      <c r="N27" s="7" t="s">
        <v>12</v>
      </c>
      <c r="O27" s="7" t="s">
        <v>508</v>
      </c>
      <c r="P27" s="7" t="s">
        <v>142</v>
      </c>
    </row>
    <row r="28" spans="1:16" s="51" customFormat="1" x14ac:dyDescent="0.25">
      <c r="A28" s="7">
        <v>50</v>
      </c>
      <c r="B28" s="273" t="s">
        <v>570</v>
      </c>
      <c r="C28" s="10">
        <v>18</v>
      </c>
      <c r="D28" s="10">
        <v>18</v>
      </c>
      <c r="E28" s="64">
        <v>100</v>
      </c>
      <c r="F28" s="64" t="s">
        <v>142</v>
      </c>
      <c r="G28" s="10">
        <v>0</v>
      </c>
      <c r="H28" s="10">
        <v>0</v>
      </c>
      <c r="I28" s="64" t="e">
        <v>#DIV/0!</v>
      </c>
      <c r="J28" s="64" t="s">
        <v>234</v>
      </c>
      <c r="K28" s="261">
        <v>43490.474999999999</v>
      </c>
      <c r="L28" s="261">
        <v>43490</v>
      </c>
      <c r="M28" s="7" t="s">
        <v>180</v>
      </c>
      <c r="N28" s="7" t="s">
        <v>12</v>
      </c>
      <c r="O28" s="7" t="s">
        <v>508</v>
      </c>
      <c r="P28" s="7" t="s">
        <v>142</v>
      </c>
    </row>
    <row r="29" spans="1:16" s="51" customFormat="1" x14ac:dyDescent="0.25">
      <c r="A29" s="7">
        <v>136</v>
      </c>
      <c r="B29" s="273" t="s">
        <v>478</v>
      </c>
      <c r="C29" s="10">
        <v>6</v>
      </c>
      <c r="D29" s="10">
        <v>6</v>
      </c>
      <c r="E29" s="64">
        <v>100</v>
      </c>
      <c r="F29" s="64" t="s">
        <v>142</v>
      </c>
      <c r="G29" s="10">
        <v>0</v>
      </c>
      <c r="H29" s="10">
        <v>0</v>
      </c>
      <c r="I29" s="64" t="e">
        <v>#DIV/0!</v>
      </c>
      <c r="J29" s="64" t="s">
        <v>234</v>
      </c>
      <c r="K29" s="261">
        <v>43490.618750000001</v>
      </c>
      <c r="L29" s="261">
        <v>43490</v>
      </c>
      <c r="M29" s="7" t="s">
        <v>205</v>
      </c>
      <c r="N29" s="7" t="s">
        <v>8</v>
      </c>
      <c r="O29" s="7" t="s">
        <v>509</v>
      </c>
      <c r="P29" s="7" t="s">
        <v>142</v>
      </c>
    </row>
    <row r="30" spans="1:16" s="51" customFormat="1" x14ac:dyDescent="0.25">
      <c r="A30" s="7">
        <v>30</v>
      </c>
      <c r="B30" s="273" t="s">
        <v>197</v>
      </c>
      <c r="C30" s="10">
        <v>89</v>
      </c>
      <c r="D30" s="10">
        <v>89</v>
      </c>
      <c r="E30" s="64">
        <v>100</v>
      </c>
      <c r="F30" s="64" t="s">
        <v>142</v>
      </c>
      <c r="G30" s="10">
        <v>9</v>
      </c>
      <c r="H30" s="10">
        <v>9</v>
      </c>
      <c r="I30" s="64">
        <v>100</v>
      </c>
      <c r="J30" s="64" t="s">
        <v>142</v>
      </c>
      <c r="K30" s="261">
        <v>43490.680555555598</v>
      </c>
      <c r="L30" s="261">
        <v>43490</v>
      </c>
      <c r="M30" s="7" t="s">
        <v>196</v>
      </c>
      <c r="N30" s="7" t="s">
        <v>39</v>
      </c>
      <c r="O30" s="7" t="s">
        <v>701</v>
      </c>
      <c r="P30" s="7" t="s">
        <v>142</v>
      </c>
    </row>
    <row r="31" spans="1:16" s="51" customFormat="1" x14ac:dyDescent="0.25">
      <c r="A31" s="7">
        <v>40</v>
      </c>
      <c r="B31" s="273" t="s">
        <v>284</v>
      </c>
      <c r="C31" s="10">
        <v>14</v>
      </c>
      <c r="D31" s="10">
        <v>14</v>
      </c>
      <c r="E31" s="64">
        <v>100</v>
      </c>
      <c r="F31" s="64" t="s">
        <v>142</v>
      </c>
      <c r="G31" s="10">
        <v>18</v>
      </c>
      <c r="H31" s="10">
        <v>9</v>
      </c>
      <c r="I31" s="64">
        <v>50</v>
      </c>
      <c r="J31" s="64" t="s">
        <v>142</v>
      </c>
      <c r="K31" s="261">
        <v>43493.558333333298</v>
      </c>
      <c r="L31" s="261">
        <v>43493</v>
      </c>
      <c r="M31" s="7" t="s">
        <v>178</v>
      </c>
      <c r="N31" s="7" t="s">
        <v>8</v>
      </c>
      <c r="O31" s="7" t="s">
        <v>507</v>
      </c>
      <c r="P31" s="7" t="s">
        <v>142</v>
      </c>
    </row>
    <row r="32" spans="1:16" s="51" customFormat="1" x14ac:dyDescent="0.25">
      <c r="A32" s="7">
        <v>317</v>
      </c>
      <c r="B32" s="273" t="s">
        <v>495</v>
      </c>
      <c r="C32" s="10">
        <v>6</v>
      </c>
      <c r="D32" s="10">
        <v>6</v>
      </c>
      <c r="E32" s="64">
        <v>100</v>
      </c>
      <c r="F32" s="64" t="s">
        <v>142</v>
      </c>
      <c r="G32" s="10">
        <v>0</v>
      </c>
      <c r="H32" s="10">
        <v>0</v>
      </c>
      <c r="I32" s="64" t="e">
        <v>#DIV/0!</v>
      </c>
      <c r="J32" s="64" t="s">
        <v>234</v>
      </c>
      <c r="K32" s="261">
        <v>43494.408333333296</v>
      </c>
      <c r="L32" s="261">
        <v>43494</v>
      </c>
      <c r="M32" s="7" t="s">
        <v>178</v>
      </c>
      <c r="N32" s="7" t="s">
        <v>8</v>
      </c>
      <c r="O32" s="7" t="s">
        <v>507</v>
      </c>
      <c r="P32" s="7" t="s">
        <v>142</v>
      </c>
    </row>
    <row r="33" spans="1:16" s="51" customFormat="1" x14ac:dyDescent="0.25">
      <c r="A33" s="7">
        <v>363</v>
      </c>
      <c r="B33" s="273" t="s">
        <v>580</v>
      </c>
      <c r="C33" s="10">
        <v>6</v>
      </c>
      <c r="D33" s="10">
        <v>6</v>
      </c>
      <c r="E33" s="64">
        <v>100</v>
      </c>
      <c r="F33" s="64" t="s">
        <v>142</v>
      </c>
      <c r="G33" s="10">
        <v>0</v>
      </c>
      <c r="H33" s="10">
        <v>0</v>
      </c>
      <c r="I33" s="64" t="e">
        <v>#DIV/0!</v>
      </c>
      <c r="J33" s="64" t="s">
        <v>234</v>
      </c>
      <c r="K33" s="261">
        <v>43494.409722222197</v>
      </c>
      <c r="L33" s="261">
        <v>43494</v>
      </c>
      <c r="M33" s="7" t="s">
        <v>178</v>
      </c>
      <c r="N33" s="7" t="s">
        <v>8</v>
      </c>
      <c r="O33" s="7" t="s">
        <v>507</v>
      </c>
      <c r="P33" s="7" t="s">
        <v>142</v>
      </c>
    </row>
    <row r="34" spans="1:16" s="51" customFormat="1" x14ac:dyDescent="0.25">
      <c r="A34" s="7">
        <v>316</v>
      </c>
      <c r="B34" s="273" t="s">
        <v>499</v>
      </c>
      <c r="C34" s="10">
        <v>5</v>
      </c>
      <c r="D34" s="10">
        <v>5</v>
      </c>
      <c r="E34" s="64">
        <v>100</v>
      </c>
      <c r="F34" s="64" t="s">
        <v>142</v>
      </c>
      <c r="G34" s="10">
        <v>0</v>
      </c>
      <c r="H34" s="10">
        <v>0</v>
      </c>
      <c r="I34" s="64" t="e">
        <v>#DIV/0!</v>
      </c>
      <c r="J34" s="64" t="s">
        <v>234</v>
      </c>
      <c r="K34" s="261">
        <v>43494.443055555603</v>
      </c>
      <c r="L34" s="261">
        <v>43494</v>
      </c>
      <c r="M34" s="7" t="s">
        <v>178</v>
      </c>
      <c r="N34" s="7" t="s">
        <v>8</v>
      </c>
      <c r="O34" s="7" t="s">
        <v>507</v>
      </c>
      <c r="P34" s="7" t="s">
        <v>142</v>
      </c>
    </row>
    <row r="35" spans="1:16" s="51" customFormat="1" x14ac:dyDescent="0.25">
      <c r="A35" s="7">
        <v>143</v>
      </c>
      <c r="B35" s="273" t="s">
        <v>598</v>
      </c>
      <c r="C35" s="10">
        <v>16</v>
      </c>
      <c r="D35" s="10">
        <v>16</v>
      </c>
      <c r="E35" s="64">
        <v>100</v>
      </c>
      <c r="F35" s="64" t="s">
        <v>142</v>
      </c>
      <c r="G35" s="10">
        <v>0</v>
      </c>
      <c r="H35" s="10">
        <v>0</v>
      </c>
      <c r="I35" s="64" t="e">
        <v>#DIV/0!</v>
      </c>
      <c r="J35" s="64" t="s">
        <v>234</v>
      </c>
      <c r="K35" s="261">
        <v>43494.524305555598</v>
      </c>
      <c r="L35" s="261">
        <v>43494</v>
      </c>
      <c r="M35" s="7" t="s">
        <v>178</v>
      </c>
      <c r="N35" s="7" t="s">
        <v>92</v>
      </c>
      <c r="O35" s="7" t="s">
        <v>521</v>
      </c>
      <c r="P35" s="7" t="s">
        <v>142</v>
      </c>
    </row>
    <row r="36" spans="1:16" s="51" customFormat="1" x14ac:dyDescent="0.25">
      <c r="A36" s="7">
        <v>99</v>
      </c>
      <c r="B36" s="273" t="s">
        <v>214</v>
      </c>
      <c r="C36" s="10">
        <v>2</v>
      </c>
      <c r="D36" s="10">
        <v>2</v>
      </c>
      <c r="E36" s="64">
        <v>100</v>
      </c>
      <c r="F36" s="64" t="s">
        <v>142</v>
      </c>
      <c r="G36" s="10">
        <v>3</v>
      </c>
      <c r="H36" s="10">
        <v>3</v>
      </c>
      <c r="I36" s="64">
        <v>100</v>
      </c>
      <c r="J36" s="64" t="s">
        <v>142</v>
      </c>
      <c r="K36" s="261">
        <v>43494.599305555603</v>
      </c>
      <c r="L36" s="261">
        <v>43489</v>
      </c>
      <c r="M36" s="7" t="s">
        <v>178</v>
      </c>
      <c r="N36" s="7" t="s">
        <v>92</v>
      </c>
      <c r="O36" s="7" t="s">
        <v>521</v>
      </c>
      <c r="P36" s="7" t="s">
        <v>142</v>
      </c>
    </row>
    <row r="37" spans="1:16" s="51" customFormat="1" x14ac:dyDescent="0.25">
      <c r="A37" s="7">
        <v>80</v>
      </c>
      <c r="B37" s="273" t="s">
        <v>276</v>
      </c>
      <c r="C37" s="10">
        <v>22</v>
      </c>
      <c r="D37" s="10">
        <v>22</v>
      </c>
      <c r="E37" s="64">
        <v>100</v>
      </c>
      <c r="F37" s="64" t="s">
        <v>142</v>
      </c>
      <c r="G37" s="10">
        <v>0</v>
      </c>
      <c r="H37" s="10">
        <v>0</v>
      </c>
      <c r="I37" s="64" t="e">
        <v>#DIV/0!</v>
      </c>
      <c r="J37" s="64" t="s">
        <v>234</v>
      </c>
      <c r="K37" s="261">
        <v>43495.494444444397</v>
      </c>
      <c r="L37" s="261">
        <v>43494</v>
      </c>
      <c r="M37" s="7" t="s">
        <v>205</v>
      </c>
      <c r="N37" s="7" t="s">
        <v>96</v>
      </c>
      <c r="O37" s="7" t="s">
        <v>505</v>
      </c>
      <c r="P37" s="7" t="s">
        <v>142</v>
      </c>
    </row>
    <row r="38" spans="1:16" s="51" customFormat="1" x14ac:dyDescent="0.25">
      <c r="A38" s="7">
        <v>77</v>
      </c>
      <c r="B38" s="273" t="s">
        <v>299</v>
      </c>
      <c r="C38" s="10">
        <v>3</v>
      </c>
      <c r="D38" s="10">
        <v>3</v>
      </c>
      <c r="E38" s="64">
        <v>100</v>
      </c>
      <c r="F38" s="64" t="s">
        <v>142</v>
      </c>
      <c r="G38" s="10">
        <v>17</v>
      </c>
      <c r="H38" s="10">
        <v>14</v>
      </c>
      <c r="I38" s="64">
        <v>82.35294117647058</v>
      </c>
      <c r="J38" s="64" t="s">
        <v>142</v>
      </c>
      <c r="K38" s="261">
        <v>43495.513888888898</v>
      </c>
      <c r="L38" s="261">
        <v>43488</v>
      </c>
      <c r="M38" s="7" t="s">
        <v>205</v>
      </c>
      <c r="N38" s="7" t="s">
        <v>96</v>
      </c>
      <c r="O38" s="7" t="s">
        <v>505</v>
      </c>
      <c r="P38" s="7" t="s">
        <v>142</v>
      </c>
    </row>
    <row r="39" spans="1:16" s="51" customFormat="1" x14ac:dyDescent="0.25">
      <c r="A39" s="7">
        <v>325</v>
      </c>
      <c r="B39" s="273" t="s">
        <v>212</v>
      </c>
      <c r="C39" s="10">
        <v>10</v>
      </c>
      <c r="D39" s="10">
        <v>10</v>
      </c>
      <c r="E39" s="64">
        <v>100</v>
      </c>
      <c r="F39" s="64" t="s">
        <v>142</v>
      </c>
      <c r="G39" s="10">
        <v>0</v>
      </c>
      <c r="H39" s="10">
        <v>0</v>
      </c>
      <c r="I39" s="64" t="e">
        <v>#DIV/0!</v>
      </c>
      <c r="J39" s="64" t="s">
        <v>234</v>
      </c>
      <c r="K39" s="261">
        <v>43495.529166666704</v>
      </c>
      <c r="L39" s="261">
        <v>43495</v>
      </c>
      <c r="M39" s="7" t="s">
        <v>178</v>
      </c>
      <c r="N39" s="7" t="s">
        <v>92</v>
      </c>
      <c r="O39" s="7" t="s">
        <v>521</v>
      </c>
      <c r="P39" s="7" t="s">
        <v>142</v>
      </c>
    </row>
    <row r="40" spans="1:16" s="51" customFormat="1" x14ac:dyDescent="0.25">
      <c r="A40" s="7">
        <v>327</v>
      </c>
      <c r="B40" s="273" t="s">
        <v>204</v>
      </c>
      <c r="C40" s="10">
        <v>4</v>
      </c>
      <c r="D40" s="10">
        <v>4</v>
      </c>
      <c r="E40" s="64">
        <v>100</v>
      </c>
      <c r="F40" s="64" t="s">
        <v>142</v>
      </c>
      <c r="G40" s="10">
        <v>1</v>
      </c>
      <c r="H40" s="10">
        <v>0</v>
      </c>
      <c r="I40" s="64">
        <v>0</v>
      </c>
      <c r="J40" s="64" t="s">
        <v>142</v>
      </c>
      <c r="K40" s="261">
        <v>43495.53125</v>
      </c>
      <c r="L40" s="261">
        <v>43495</v>
      </c>
      <c r="M40" s="7" t="s">
        <v>178</v>
      </c>
      <c r="N40" s="7" t="s">
        <v>92</v>
      </c>
      <c r="O40" s="7" t="s">
        <v>521</v>
      </c>
      <c r="P40" s="7" t="s">
        <v>142</v>
      </c>
    </row>
    <row r="41" spans="1:16" s="51" customFormat="1" x14ac:dyDescent="0.25">
      <c r="A41" s="7">
        <v>220</v>
      </c>
      <c r="B41" s="273" t="s">
        <v>350</v>
      </c>
      <c r="C41" s="10">
        <v>2</v>
      </c>
      <c r="D41" s="10">
        <v>2</v>
      </c>
      <c r="E41" s="64">
        <v>100</v>
      </c>
      <c r="F41" s="64" t="s">
        <v>142</v>
      </c>
      <c r="G41" s="10">
        <v>3</v>
      </c>
      <c r="H41" s="10">
        <v>2</v>
      </c>
      <c r="I41" s="64">
        <v>66.666666666666657</v>
      </c>
      <c r="J41" s="64" t="s">
        <v>142</v>
      </c>
      <c r="K41" s="261">
        <v>43495.655555555597</v>
      </c>
      <c r="L41" s="261">
        <v>43495</v>
      </c>
      <c r="M41" s="7" t="s">
        <v>178</v>
      </c>
      <c r="N41" s="7" t="s">
        <v>92</v>
      </c>
      <c r="O41" s="7" t="s">
        <v>521</v>
      </c>
      <c r="P41" s="7" t="s">
        <v>142</v>
      </c>
    </row>
    <row r="42" spans="1:16" s="51" customFormat="1" x14ac:dyDescent="0.25">
      <c r="A42" s="7">
        <v>195</v>
      </c>
      <c r="B42" s="273" t="s">
        <v>459</v>
      </c>
      <c r="C42" s="10">
        <v>3</v>
      </c>
      <c r="D42" s="10">
        <v>3</v>
      </c>
      <c r="E42" s="64">
        <v>100</v>
      </c>
      <c r="F42" s="64" t="s">
        <v>142</v>
      </c>
      <c r="G42" s="10">
        <v>0</v>
      </c>
      <c r="H42" s="10">
        <v>0</v>
      </c>
      <c r="I42" s="64" t="e">
        <v>#DIV/0!</v>
      </c>
      <c r="J42" s="64" t="s">
        <v>234</v>
      </c>
      <c r="K42" s="261">
        <v>43497.572916666701</v>
      </c>
      <c r="L42" s="261">
        <v>43497</v>
      </c>
      <c r="M42" s="7" t="s">
        <v>184</v>
      </c>
      <c r="N42" s="7" t="s">
        <v>44</v>
      </c>
      <c r="O42" s="7" t="s">
        <v>512</v>
      </c>
      <c r="P42" s="7" t="s">
        <v>142</v>
      </c>
    </row>
    <row r="43" spans="1:16" s="51" customFormat="1" x14ac:dyDescent="0.25">
      <c r="A43" s="7">
        <v>52</v>
      </c>
      <c r="B43" s="273" t="s">
        <v>269</v>
      </c>
      <c r="C43" s="10">
        <v>17</v>
      </c>
      <c r="D43" s="10">
        <v>17</v>
      </c>
      <c r="E43" s="64">
        <v>100</v>
      </c>
      <c r="F43" s="64" t="s">
        <v>142</v>
      </c>
      <c r="G43" s="10">
        <v>19</v>
      </c>
      <c r="H43" s="10">
        <v>10</v>
      </c>
      <c r="I43" s="64">
        <v>52.631578947368418</v>
      </c>
      <c r="J43" s="64" t="s">
        <v>142</v>
      </c>
      <c r="K43" s="261">
        <v>43497.609027777798</v>
      </c>
      <c r="L43" s="261">
        <v>43497</v>
      </c>
      <c r="M43" s="7" t="s">
        <v>205</v>
      </c>
      <c r="N43" s="7" t="s">
        <v>8</v>
      </c>
      <c r="O43" s="7" t="s">
        <v>509</v>
      </c>
      <c r="P43" s="7" t="s">
        <v>142</v>
      </c>
    </row>
    <row r="44" spans="1:16" s="51" customFormat="1" x14ac:dyDescent="0.25">
      <c r="A44" s="7">
        <v>213</v>
      </c>
      <c r="B44" s="273" t="s">
        <v>357</v>
      </c>
      <c r="C44" s="10">
        <v>1</v>
      </c>
      <c r="D44" s="10">
        <v>1</v>
      </c>
      <c r="E44" s="64">
        <v>100</v>
      </c>
      <c r="F44" s="64" t="s">
        <v>142</v>
      </c>
      <c r="G44" s="10">
        <v>4</v>
      </c>
      <c r="H44" s="10">
        <v>4</v>
      </c>
      <c r="I44" s="64">
        <v>100</v>
      </c>
      <c r="J44" s="64" t="s">
        <v>142</v>
      </c>
      <c r="K44" s="261">
        <v>43500.492361111101</v>
      </c>
      <c r="L44" s="261">
        <v>43500</v>
      </c>
      <c r="M44" s="7" t="s">
        <v>178</v>
      </c>
      <c r="N44" s="7" t="s">
        <v>92</v>
      </c>
      <c r="O44" s="7" t="s">
        <v>521</v>
      </c>
      <c r="P44" s="7" t="s">
        <v>142</v>
      </c>
    </row>
    <row r="45" spans="1:16" s="51" customFormat="1" x14ac:dyDescent="0.25">
      <c r="A45" s="7">
        <v>95</v>
      </c>
      <c r="B45" s="273" t="s">
        <v>291</v>
      </c>
      <c r="C45" s="10">
        <v>2</v>
      </c>
      <c r="D45" s="10">
        <v>2</v>
      </c>
      <c r="E45" s="64">
        <v>100</v>
      </c>
      <c r="F45" s="64" t="s">
        <v>142</v>
      </c>
      <c r="G45" s="10">
        <v>2</v>
      </c>
      <c r="H45" s="10">
        <v>2</v>
      </c>
      <c r="I45" s="64">
        <v>100</v>
      </c>
      <c r="J45" s="64" t="s">
        <v>142</v>
      </c>
      <c r="K45" s="261">
        <v>43501.440277777801</v>
      </c>
      <c r="L45" s="261">
        <v>43490</v>
      </c>
      <c r="M45" s="7" t="s">
        <v>178</v>
      </c>
      <c r="N45" s="7" t="s">
        <v>92</v>
      </c>
      <c r="O45" s="7" t="s">
        <v>521</v>
      </c>
      <c r="P45" s="7" t="s">
        <v>142</v>
      </c>
    </row>
    <row r="46" spans="1:16" s="51" customFormat="1" x14ac:dyDescent="0.25">
      <c r="A46" s="7">
        <v>146</v>
      </c>
      <c r="B46" s="273" t="s">
        <v>347</v>
      </c>
      <c r="C46" s="10">
        <v>8</v>
      </c>
      <c r="D46" s="10">
        <v>8</v>
      </c>
      <c r="E46" s="64">
        <v>100</v>
      </c>
      <c r="F46" s="64" t="s">
        <v>142</v>
      </c>
      <c r="G46" s="10">
        <v>2</v>
      </c>
      <c r="H46" s="10">
        <v>2</v>
      </c>
      <c r="I46" s="64">
        <v>100</v>
      </c>
      <c r="J46" s="64" t="s">
        <v>142</v>
      </c>
      <c r="K46" s="261">
        <v>43501.533333333296</v>
      </c>
      <c r="L46" s="261">
        <v>43501</v>
      </c>
      <c r="M46" s="7" t="s">
        <v>178</v>
      </c>
      <c r="N46" s="7" t="s">
        <v>92</v>
      </c>
      <c r="O46" s="7" t="s">
        <v>521</v>
      </c>
      <c r="P46" s="7" t="s">
        <v>142</v>
      </c>
    </row>
    <row r="47" spans="1:16" s="51" customFormat="1" x14ac:dyDescent="0.25">
      <c r="A47" s="7">
        <v>376</v>
      </c>
      <c r="B47" s="273" t="s">
        <v>630</v>
      </c>
      <c r="C47" s="10">
        <v>8</v>
      </c>
      <c r="D47" s="10">
        <v>8</v>
      </c>
      <c r="E47" s="64">
        <v>100</v>
      </c>
      <c r="F47" s="64" t="s">
        <v>142</v>
      </c>
      <c r="G47" s="10">
        <v>0</v>
      </c>
      <c r="H47" s="10">
        <v>0</v>
      </c>
      <c r="I47" s="64" t="e">
        <v>#DIV/0!</v>
      </c>
      <c r="J47" s="64" t="s">
        <v>234</v>
      </c>
      <c r="K47" s="261">
        <v>43501.853472222203</v>
      </c>
      <c r="L47" s="261">
        <v>43501</v>
      </c>
      <c r="M47" s="7" t="s">
        <v>178</v>
      </c>
      <c r="N47" s="7" t="s">
        <v>92</v>
      </c>
      <c r="O47" s="7" t="s">
        <v>521</v>
      </c>
      <c r="P47" s="7" t="s">
        <v>142</v>
      </c>
    </row>
    <row r="48" spans="1:16" s="51" customFormat="1" x14ac:dyDescent="0.25">
      <c r="A48" s="7">
        <v>194</v>
      </c>
      <c r="B48" s="273" t="s">
        <v>446</v>
      </c>
      <c r="C48" s="10">
        <v>5</v>
      </c>
      <c r="D48" s="10">
        <v>5</v>
      </c>
      <c r="E48" s="64">
        <v>100</v>
      </c>
      <c r="F48" s="64" t="s">
        <v>142</v>
      </c>
      <c r="G48" s="10">
        <v>1</v>
      </c>
      <c r="H48" s="10">
        <v>1</v>
      </c>
      <c r="I48" s="64">
        <v>100</v>
      </c>
      <c r="J48" s="64" t="s">
        <v>142</v>
      </c>
      <c r="K48" s="261">
        <v>43502.837500000001</v>
      </c>
      <c r="L48" s="261">
        <v>43502</v>
      </c>
      <c r="M48" s="7" t="s">
        <v>184</v>
      </c>
      <c r="N48" s="7" t="s">
        <v>44</v>
      </c>
      <c r="O48" s="7" t="s">
        <v>513</v>
      </c>
      <c r="P48" s="7" t="s">
        <v>142</v>
      </c>
    </row>
    <row r="49" spans="1:16" s="51" customFormat="1" x14ac:dyDescent="0.25">
      <c r="A49" s="7">
        <v>411</v>
      </c>
      <c r="B49" s="273" t="s">
        <v>585</v>
      </c>
      <c r="C49" s="10">
        <v>9</v>
      </c>
      <c r="D49" s="10">
        <v>9</v>
      </c>
      <c r="E49" s="64">
        <v>100</v>
      </c>
      <c r="F49" s="64" t="s">
        <v>142</v>
      </c>
      <c r="G49" s="10">
        <v>0</v>
      </c>
      <c r="H49" s="10">
        <v>0</v>
      </c>
      <c r="I49" s="64" t="e">
        <v>#DIV/0!</v>
      </c>
      <c r="J49" s="64" t="s">
        <v>234</v>
      </c>
      <c r="K49" s="261">
        <v>43497.426388888904</v>
      </c>
      <c r="L49" s="261">
        <v>43497</v>
      </c>
      <c r="M49" s="7" t="s">
        <v>184</v>
      </c>
      <c r="N49" s="7" t="s">
        <v>44</v>
      </c>
      <c r="O49" s="7" t="s">
        <v>512</v>
      </c>
      <c r="P49" s="7" t="s">
        <v>142</v>
      </c>
    </row>
    <row r="50" spans="1:16" s="51" customFormat="1" x14ac:dyDescent="0.25">
      <c r="A50" s="7">
        <v>407</v>
      </c>
      <c r="B50" s="273" t="s">
        <v>589</v>
      </c>
      <c r="C50" s="10">
        <v>9</v>
      </c>
      <c r="D50" s="10">
        <v>9</v>
      </c>
      <c r="E50" s="64">
        <v>100</v>
      </c>
      <c r="F50" s="64" t="s">
        <v>142</v>
      </c>
      <c r="G50" s="10">
        <v>0</v>
      </c>
      <c r="H50" s="10">
        <v>0</v>
      </c>
      <c r="I50" s="64" t="e">
        <v>#DIV/0!</v>
      </c>
      <c r="J50" s="64" t="s">
        <v>234</v>
      </c>
      <c r="K50" s="261">
        <v>43497.427777777797</v>
      </c>
      <c r="L50" s="261">
        <v>43497</v>
      </c>
      <c r="M50" s="7" t="s">
        <v>184</v>
      </c>
      <c r="N50" s="7" t="s">
        <v>44</v>
      </c>
      <c r="O50" s="7" t="s">
        <v>512</v>
      </c>
      <c r="P50" s="7" t="s">
        <v>142</v>
      </c>
    </row>
    <row r="51" spans="1:16" s="51" customFormat="1" x14ac:dyDescent="0.25">
      <c r="A51" s="7">
        <v>92</v>
      </c>
      <c r="B51" s="273" t="s">
        <v>283</v>
      </c>
      <c r="C51" s="10">
        <v>15</v>
      </c>
      <c r="D51" s="10">
        <v>15</v>
      </c>
      <c r="E51" s="64">
        <v>100</v>
      </c>
      <c r="F51" s="64" t="s">
        <v>142</v>
      </c>
      <c r="G51" s="10">
        <v>7</v>
      </c>
      <c r="H51" s="10">
        <v>7</v>
      </c>
      <c r="I51" s="64">
        <v>100</v>
      </c>
      <c r="J51" s="64" t="s">
        <v>142</v>
      </c>
      <c r="K51" s="261">
        <v>43559.6965277778</v>
      </c>
      <c r="L51" s="261">
        <v>43559</v>
      </c>
      <c r="M51" s="7" t="s">
        <v>178</v>
      </c>
      <c r="N51" s="7" t="s">
        <v>92</v>
      </c>
      <c r="O51" s="7" t="s">
        <v>521</v>
      </c>
      <c r="P51" s="7" t="s">
        <v>142</v>
      </c>
    </row>
    <row r="52" spans="1:16" s="51" customFormat="1" x14ac:dyDescent="0.25">
      <c r="A52" s="7">
        <v>251</v>
      </c>
      <c r="B52" s="273" t="s">
        <v>264</v>
      </c>
      <c r="C52" s="10">
        <v>42</v>
      </c>
      <c r="D52" s="10">
        <v>42</v>
      </c>
      <c r="E52" s="64">
        <v>100</v>
      </c>
      <c r="F52" s="64" t="s">
        <v>142</v>
      </c>
      <c r="G52" s="10">
        <v>0</v>
      </c>
      <c r="H52" s="10">
        <v>0</v>
      </c>
      <c r="I52" s="64" t="e">
        <v>#DIV/0!</v>
      </c>
      <c r="J52" s="64" t="s">
        <v>234</v>
      </c>
      <c r="K52" s="261">
        <v>43565.642361111102</v>
      </c>
      <c r="L52" s="261">
        <v>43565</v>
      </c>
      <c r="M52" s="7" t="s">
        <v>196</v>
      </c>
      <c r="N52" s="7" t="s">
        <v>39</v>
      </c>
      <c r="O52" s="7" t="s">
        <v>517</v>
      </c>
      <c r="P52" s="7" t="s">
        <v>142</v>
      </c>
    </row>
    <row r="53" spans="1:16" s="51" customFormat="1" x14ac:dyDescent="0.25">
      <c r="A53" s="7">
        <v>48</v>
      </c>
      <c r="B53" s="273" t="s">
        <v>207</v>
      </c>
      <c r="C53" s="10">
        <v>28</v>
      </c>
      <c r="D53" s="10">
        <v>28</v>
      </c>
      <c r="E53" s="64">
        <v>100</v>
      </c>
      <c r="F53" s="64" t="s">
        <v>142</v>
      </c>
      <c r="G53" s="10">
        <v>8</v>
      </c>
      <c r="H53" s="10">
        <v>8</v>
      </c>
      <c r="I53" s="64">
        <v>100</v>
      </c>
      <c r="J53" s="64" t="s">
        <v>142</v>
      </c>
      <c r="K53" s="261">
        <v>43566.534722222197</v>
      </c>
      <c r="L53" s="261">
        <v>43566</v>
      </c>
      <c r="M53" s="7" t="s">
        <v>180</v>
      </c>
      <c r="N53" s="7" t="s">
        <v>12</v>
      </c>
      <c r="O53" s="7" t="s">
        <v>148</v>
      </c>
      <c r="P53" s="7" t="s">
        <v>142</v>
      </c>
    </row>
    <row r="54" spans="1:16" s="51" customFormat="1" x14ac:dyDescent="0.25">
      <c r="A54" s="7">
        <v>125</v>
      </c>
      <c r="B54" s="273" t="s">
        <v>271</v>
      </c>
      <c r="C54" s="10">
        <v>31</v>
      </c>
      <c r="D54" s="10">
        <v>31</v>
      </c>
      <c r="E54" s="64">
        <v>100</v>
      </c>
      <c r="F54" s="64" t="s">
        <v>142</v>
      </c>
      <c r="G54" s="10">
        <v>5</v>
      </c>
      <c r="H54" s="10">
        <v>0</v>
      </c>
      <c r="I54" s="64">
        <v>0</v>
      </c>
      <c r="J54" s="64" t="s">
        <v>142</v>
      </c>
      <c r="K54" s="261">
        <v>43570.773611111101</v>
      </c>
      <c r="L54" s="261">
        <v>43570</v>
      </c>
      <c r="M54" s="7" t="s">
        <v>178</v>
      </c>
      <c r="N54" s="7" t="s">
        <v>92</v>
      </c>
      <c r="O54" s="7" t="s">
        <v>524</v>
      </c>
      <c r="P54" s="7" t="s">
        <v>142</v>
      </c>
    </row>
    <row r="55" spans="1:16" s="51" customFormat="1" x14ac:dyDescent="0.25">
      <c r="A55" s="7">
        <v>23</v>
      </c>
      <c r="B55" s="273" t="s">
        <v>186</v>
      </c>
      <c r="C55" s="10">
        <v>83</v>
      </c>
      <c r="D55" s="10">
        <v>82</v>
      </c>
      <c r="E55" s="64">
        <v>98.795180722891558</v>
      </c>
      <c r="F55" s="64" t="s">
        <v>142</v>
      </c>
      <c r="G55" s="10">
        <v>21</v>
      </c>
      <c r="H55" s="10">
        <v>0</v>
      </c>
      <c r="I55" s="64">
        <v>0</v>
      </c>
      <c r="J55" s="64" t="s">
        <v>142</v>
      </c>
      <c r="K55" s="261">
        <v>43502.540972222203</v>
      </c>
      <c r="L55" s="261">
        <v>43502</v>
      </c>
      <c r="M55" s="7" t="s">
        <v>184</v>
      </c>
      <c r="N55" s="7" t="s">
        <v>44</v>
      </c>
      <c r="O55" s="7" t="s">
        <v>519</v>
      </c>
      <c r="P55" s="7" t="s">
        <v>142</v>
      </c>
    </row>
    <row r="56" spans="1:16" s="51" customFormat="1" x14ac:dyDescent="0.25">
      <c r="A56" s="7">
        <v>27</v>
      </c>
      <c r="B56" s="273" t="s">
        <v>185</v>
      </c>
      <c r="C56" s="10">
        <v>65</v>
      </c>
      <c r="D56" s="10">
        <v>64</v>
      </c>
      <c r="E56" s="64">
        <v>98.461538461538467</v>
      </c>
      <c r="F56" s="64" t="s">
        <v>142</v>
      </c>
      <c r="G56" s="10">
        <v>40</v>
      </c>
      <c r="H56" s="10">
        <v>35</v>
      </c>
      <c r="I56" s="64">
        <v>87.5</v>
      </c>
      <c r="J56" s="64" t="s">
        <v>142</v>
      </c>
      <c r="K56" s="261">
        <v>43494.423611111102</v>
      </c>
      <c r="L56" s="261">
        <v>43494</v>
      </c>
      <c r="M56" s="7" t="s">
        <v>184</v>
      </c>
      <c r="N56" s="7" t="s">
        <v>44</v>
      </c>
      <c r="O56" s="7" t="s">
        <v>520</v>
      </c>
      <c r="P56" s="7" t="s">
        <v>142</v>
      </c>
    </row>
    <row r="57" spans="1:16" s="51" customFormat="1" x14ac:dyDescent="0.25">
      <c r="A57" s="7">
        <v>198</v>
      </c>
      <c r="B57" s="273" t="s">
        <v>421</v>
      </c>
      <c r="C57" s="10">
        <v>170</v>
      </c>
      <c r="D57" s="10">
        <v>167</v>
      </c>
      <c r="E57" s="64">
        <v>98.235294117647058</v>
      </c>
      <c r="F57" s="64" t="s">
        <v>142</v>
      </c>
      <c r="G57" s="10">
        <v>21</v>
      </c>
      <c r="H57" s="10">
        <v>10</v>
      </c>
      <c r="I57" s="64">
        <v>47.619047619047613</v>
      </c>
      <c r="J57" s="64" t="s">
        <v>142</v>
      </c>
      <c r="K57" s="261">
        <v>43490.466666666704</v>
      </c>
      <c r="L57" s="261">
        <v>43490</v>
      </c>
      <c r="M57" s="7" t="s">
        <v>180</v>
      </c>
      <c r="N57" s="7" t="s">
        <v>12</v>
      </c>
      <c r="O57" s="7" t="s">
        <v>702</v>
      </c>
      <c r="P57" s="7" t="s">
        <v>142</v>
      </c>
    </row>
    <row r="58" spans="1:16" s="51" customFormat="1" x14ac:dyDescent="0.25">
      <c r="A58" s="7">
        <v>73</v>
      </c>
      <c r="B58" s="273" t="s">
        <v>266</v>
      </c>
      <c r="C58" s="10">
        <v>36</v>
      </c>
      <c r="D58" s="10">
        <v>35</v>
      </c>
      <c r="E58" s="64">
        <v>97.222222222222214</v>
      </c>
      <c r="F58" s="64" t="s">
        <v>142</v>
      </c>
      <c r="G58" s="10">
        <v>2</v>
      </c>
      <c r="H58" s="10">
        <v>0</v>
      </c>
      <c r="I58" s="64">
        <v>0</v>
      </c>
      <c r="J58" s="64" t="s">
        <v>142</v>
      </c>
      <c r="K58" s="261">
        <v>43483.493750000001</v>
      </c>
      <c r="L58" s="261">
        <v>43486</v>
      </c>
      <c r="M58" s="7" t="s">
        <v>225</v>
      </c>
      <c r="N58" s="7" t="s">
        <v>12</v>
      </c>
      <c r="O58" s="7" t="s">
        <v>506</v>
      </c>
      <c r="P58" s="7" t="s">
        <v>142</v>
      </c>
    </row>
    <row r="59" spans="1:16" s="51" customFormat="1" x14ac:dyDescent="0.25">
      <c r="A59" s="7">
        <v>49</v>
      </c>
      <c r="B59" s="273" t="s">
        <v>181</v>
      </c>
      <c r="C59" s="10">
        <v>35</v>
      </c>
      <c r="D59" s="10">
        <v>34</v>
      </c>
      <c r="E59" s="64">
        <v>97.142857142857139</v>
      </c>
      <c r="F59" s="64" t="s">
        <v>142</v>
      </c>
      <c r="G59" s="10">
        <v>4</v>
      </c>
      <c r="H59" s="10">
        <v>4</v>
      </c>
      <c r="I59" s="64">
        <v>100</v>
      </c>
      <c r="J59" s="64" t="s">
        <v>142</v>
      </c>
      <c r="K59" s="261">
        <v>43483.493055555598</v>
      </c>
      <c r="L59" s="261">
        <v>43483</v>
      </c>
      <c r="M59" s="7" t="s">
        <v>180</v>
      </c>
      <c r="N59" s="7" t="s">
        <v>12</v>
      </c>
      <c r="O59" s="7" t="s">
        <v>508</v>
      </c>
      <c r="P59" s="7" t="s">
        <v>142</v>
      </c>
    </row>
    <row r="60" spans="1:16" s="51" customFormat="1" x14ac:dyDescent="0.25">
      <c r="A60" s="7">
        <v>55</v>
      </c>
      <c r="B60" s="273" t="s">
        <v>258</v>
      </c>
      <c r="C60" s="10">
        <v>35</v>
      </c>
      <c r="D60" s="10">
        <v>34</v>
      </c>
      <c r="E60" s="64">
        <v>97.142857142857139</v>
      </c>
      <c r="F60" s="64" t="s">
        <v>142</v>
      </c>
      <c r="G60" s="10">
        <v>0</v>
      </c>
      <c r="H60" s="10">
        <v>0</v>
      </c>
      <c r="I60" s="64" t="e">
        <v>#DIV/0!</v>
      </c>
      <c r="J60" s="64" t="s">
        <v>234</v>
      </c>
      <c r="K60" s="261">
        <v>43497.664583333302</v>
      </c>
      <c r="L60" s="261">
        <v>43497</v>
      </c>
      <c r="M60" s="7" t="s">
        <v>205</v>
      </c>
      <c r="N60" s="7" t="s">
        <v>8</v>
      </c>
      <c r="O60" s="7" t="s">
        <v>509</v>
      </c>
      <c r="P60" s="7" t="s">
        <v>142</v>
      </c>
    </row>
    <row r="61" spans="1:16" s="51" customFormat="1" x14ac:dyDescent="0.25">
      <c r="A61" s="7">
        <v>103</v>
      </c>
      <c r="B61" s="273" t="s">
        <v>232</v>
      </c>
      <c r="C61" s="10">
        <v>33</v>
      </c>
      <c r="D61" s="10">
        <v>32</v>
      </c>
      <c r="E61" s="64">
        <v>96.969696969696969</v>
      </c>
      <c r="F61" s="64" t="s">
        <v>142</v>
      </c>
      <c r="G61" s="10">
        <v>2</v>
      </c>
      <c r="H61" s="10">
        <v>1</v>
      </c>
      <c r="I61" s="64">
        <v>50</v>
      </c>
      <c r="J61" s="64" t="s">
        <v>142</v>
      </c>
      <c r="K61" s="261">
        <v>43501.411111111098</v>
      </c>
      <c r="L61" s="261">
        <v>43489</v>
      </c>
      <c r="M61" s="7" t="s">
        <v>174</v>
      </c>
      <c r="N61" s="7" t="s">
        <v>62</v>
      </c>
      <c r="O61" s="7" t="s">
        <v>152</v>
      </c>
      <c r="P61" s="7" t="s">
        <v>142</v>
      </c>
    </row>
    <row r="62" spans="1:16" s="51" customFormat="1" x14ac:dyDescent="0.25">
      <c r="A62" s="7">
        <v>78</v>
      </c>
      <c r="B62" s="273" t="s">
        <v>277</v>
      </c>
      <c r="C62" s="10">
        <v>32</v>
      </c>
      <c r="D62" s="10">
        <v>31</v>
      </c>
      <c r="E62" s="64">
        <v>96.875</v>
      </c>
      <c r="F62" s="64" t="s">
        <v>142</v>
      </c>
      <c r="G62" s="10">
        <v>3</v>
      </c>
      <c r="H62" s="10">
        <v>0</v>
      </c>
      <c r="I62" s="64">
        <v>0</v>
      </c>
      <c r="J62" s="64" t="s">
        <v>142</v>
      </c>
      <c r="K62" s="261">
        <v>43487.759722222203</v>
      </c>
      <c r="L62" s="261">
        <v>43487</v>
      </c>
      <c r="M62" s="7" t="s">
        <v>205</v>
      </c>
      <c r="N62" s="7" t="s">
        <v>96</v>
      </c>
      <c r="O62" s="7" t="s">
        <v>505</v>
      </c>
      <c r="P62" s="7" t="s">
        <v>142</v>
      </c>
    </row>
    <row r="63" spans="1:16" s="51" customFormat="1" x14ac:dyDescent="0.25">
      <c r="A63" s="7">
        <v>42</v>
      </c>
      <c r="B63" s="273" t="s">
        <v>290</v>
      </c>
      <c r="C63" s="10">
        <v>62</v>
      </c>
      <c r="D63" s="10">
        <v>60</v>
      </c>
      <c r="E63" s="64">
        <v>96.774193548387103</v>
      </c>
      <c r="F63" s="64" t="s">
        <v>142</v>
      </c>
      <c r="G63" s="10">
        <v>0</v>
      </c>
      <c r="H63" s="10">
        <v>0</v>
      </c>
      <c r="I63" s="64" t="e">
        <v>#DIV/0!</v>
      </c>
      <c r="J63" s="64" t="s">
        <v>234</v>
      </c>
      <c r="K63" s="261">
        <v>43489.619444444397</v>
      </c>
      <c r="L63" s="261">
        <v>43489</v>
      </c>
      <c r="M63" s="7" t="s">
        <v>178</v>
      </c>
      <c r="N63" s="7" t="s">
        <v>8</v>
      </c>
      <c r="O63" s="7" t="s">
        <v>507</v>
      </c>
      <c r="P63" s="7" t="s">
        <v>142</v>
      </c>
    </row>
    <row r="64" spans="1:16" s="51" customFormat="1" x14ac:dyDescent="0.25">
      <c r="A64" s="7">
        <v>3</v>
      </c>
      <c r="B64" s="273" t="s">
        <v>239</v>
      </c>
      <c r="C64" s="10">
        <v>62</v>
      </c>
      <c r="D64" s="10">
        <v>60</v>
      </c>
      <c r="E64" s="64">
        <v>96.774193548387103</v>
      </c>
      <c r="F64" s="64" t="s">
        <v>142</v>
      </c>
      <c r="G64" s="10">
        <v>19</v>
      </c>
      <c r="H64" s="10">
        <v>15</v>
      </c>
      <c r="I64" s="64">
        <v>78.94736842105263</v>
      </c>
      <c r="J64" s="64" t="s">
        <v>142</v>
      </c>
      <c r="K64" s="261">
        <v>43494.0625</v>
      </c>
      <c r="L64" s="261">
        <v>43494</v>
      </c>
      <c r="M64" s="7" t="s">
        <v>184</v>
      </c>
      <c r="N64" s="7" t="s">
        <v>44</v>
      </c>
      <c r="O64" s="7" t="s">
        <v>512</v>
      </c>
      <c r="P64" s="7" t="s">
        <v>142</v>
      </c>
    </row>
    <row r="65" spans="1:16" s="51" customFormat="1" x14ac:dyDescent="0.25">
      <c r="A65" s="7">
        <v>74</v>
      </c>
      <c r="B65" s="273" t="s">
        <v>226</v>
      </c>
      <c r="C65" s="10">
        <v>90</v>
      </c>
      <c r="D65" s="10">
        <v>87</v>
      </c>
      <c r="E65" s="64">
        <v>96.666666666666671</v>
      </c>
      <c r="F65" s="64" t="s">
        <v>142</v>
      </c>
      <c r="G65" s="10">
        <v>5</v>
      </c>
      <c r="H65" s="10">
        <v>5</v>
      </c>
      <c r="I65" s="64">
        <v>100</v>
      </c>
      <c r="J65" s="64" t="s">
        <v>142</v>
      </c>
      <c r="K65" s="261">
        <v>43488.579861111102</v>
      </c>
      <c r="L65" s="261">
        <v>43488</v>
      </c>
      <c r="M65" s="7" t="s">
        <v>225</v>
      </c>
      <c r="N65" s="7" t="s">
        <v>12</v>
      </c>
      <c r="O65" s="7" t="s">
        <v>506</v>
      </c>
      <c r="P65" s="7" t="s">
        <v>142</v>
      </c>
    </row>
    <row r="66" spans="1:16" s="51" customFormat="1" x14ac:dyDescent="0.25">
      <c r="A66" s="7">
        <v>102</v>
      </c>
      <c r="B66" s="273" t="s">
        <v>260</v>
      </c>
      <c r="C66" s="10">
        <v>29</v>
      </c>
      <c r="D66" s="10">
        <v>28</v>
      </c>
      <c r="E66" s="64">
        <v>96.551724137931032</v>
      </c>
      <c r="F66" s="64" t="s">
        <v>142</v>
      </c>
      <c r="G66" s="10">
        <v>68</v>
      </c>
      <c r="H66" s="10">
        <v>51</v>
      </c>
      <c r="I66" s="64">
        <v>75</v>
      </c>
      <c r="J66" s="64" t="s">
        <v>142</v>
      </c>
      <c r="K66" s="261">
        <v>43490.8305555556</v>
      </c>
      <c r="L66" s="261">
        <v>43490</v>
      </c>
      <c r="M66" s="7" t="s">
        <v>178</v>
      </c>
      <c r="N66" s="7" t="s">
        <v>92</v>
      </c>
      <c r="O66" s="7" t="s">
        <v>521</v>
      </c>
      <c r="P66" s="7" t="s">
        <v>142</v>
      </c>
    </row>
    <row r="67" spans="1:16" s="51" customFormat="1" x14ac:dyDescent="0.25">
      <c r="A67" s="7">
        <v>69</v>
      </c>
      <c r="B67" s="273" t="s">
        <v>242</v>
      </c>
      <c r="C67" s="10">
        <v>136</v>
      </c>
      <c r="D67" s="10">
        <v>131</v>
      </c>
      <c r="E67" s="64">
        <v>96.32352941176471</v>
      </c>
      <c r="F67" s="64" t="s">
        <v>142</v>
      </c>
      <c r="G67" s="10">
        <v>12</v>
      </c>
      <c r="H67" s="10">
        <v>11</v>
      </c>
      <c r="I67" s="64">
        <v>91.666666666666657</v>
      </c>
      <c r="J67" s="64" t="s">
        <v>142</v>
      </c>
      <c r="K67" s="261">
        <v>43487.684722222199</v>
      </c>
      <c r="L67" s="261">
        <v>43487</v>
      </c>
      <c r="M67" s="7" t="s">
        <v>225</v>
      </c>
      <c r="N67" s="7" t="s">
        <v>12</v>
      </c>
      <c r="O67" s="7" t="s">
        <v>525</v>
      </c>
      <c r="P67" s="7" t="s">
        <v>142</v>
      </c>
    </row>
    <row r="68" spans="1:16" s="51" customFormat="1" x14ac:dyDescent="0.25">
      <c r="A68" s="7">
        <v>58</v>
      </c>
      <c r="B68" s="273" t="s">
        <v>423</v>
      </c>
      <c r="C68" s="10">
        <v>47</v>
      </c>
      <c r="D68" s="10">
        <v>45</v>
      </c>
      <c r="E68" s="64">
        <v>95.744680851063833</v>
      </c>
      <c r="F68" s="64" t="s">
        <v>142</v>
      </c>
      <c r="G68" s="10">
        <v>0</v>
      </c>
      <c r="H68" s="10">
        <v>0</v>
      </c>
      <c r="I68" s="64" t="e">
        <v>#DIV/0!</v>
      </c>
      <c r="J68" s="64" t="s">
        <v>234</v>
      </c>
      <c r="K68" s="261">
        <v>43494.601388888899</v>
      </c>
      <c r="L68" s="261">
        <v>43494</v>
      </c>
      <c r="M68" s="7" t="s">
        <v>205</v>
      </c>
      <c r="N68" s="7" t="s">
        <v>8</v>
      </c>
      <c r="O68" s="7" t="s">
        <v>511</v>
      </c>
      <c r="P68" s="7" t="s">
        <v>142</v>
      </c>
    </row>
    <row r="69" spans="1:16" s="51" customFormat="1" x14ac:dyDescent="0.25">
      <c r="A69" s="7">
        <v>191</v>
      </c>
      <c r="B69" s="273" t="s">
        <v>231</v>
      </c>
      <c r="C69" s="10">
        <v>47</v>
      </c>
      <c r="D69" s="10">
        <v>45</v>
      </c>
      <c r="E69" s="64">
        <v>95.744680851063833</v>
      </c>
      <c r="F69" s="64" t="s">
        <v>142</v>
      </c>
      <c r="G69" s="10">
        <v>0</v>
      </c>
      <c r="H69" s="10">
        <v>0</v>
      </c>
      <c r="I69" s="64" t="e">
        <v>#DIV/0!</v>
      </c>
      <c r="J69" s="64" t="s">
        <v>234</v>
      </c>
      <c r="K69" s="261">
        <v>43499.619444444397</v>
      </c>
      <c r="L69" s="261">
        <v>43499</v>
      </c>
      <c r="M69" s="7" t="s">
        <v>184</v>
      </c>
      <c r="N69" s="7" t="s">
        <v>44</v>
      </c>
      <c r="O69" s="7" t="s">
        <v>513</v>
      </c>
      <c r="P69" s="7" t="s">
        <v>142</v>
      </c>
    </row>
    <row r="70" spans="1:16" s="51" customFormat="1" x14ac:dyDescent="0.25">
      <c r="A70" s="7">
        <v>362</v>
      </c>
      <c r="B70" s="273" t="s">
        <v>621</v>
      </c>
      <c r="C70" s="10">
        <v>115</v>
      </c>
      <c r="D70" s="10">
        <v>110</v>
      </c>
      <c r="E70" s="64">
        <v>95.652173913043484</v>
      </c>
      <c r="F70" s="64" t="s">
        <v>142</v>
      </c>
      <c r="G70" s="10">
        <v>8</v>
      </c>
      <c r="H70" s="10">
        <v>4</v>
      </c>
      <c r="I70" s="64">
        <v>50</v>
      </c>
      <c r="J70" s="64" t="s">
        <v>142</v>
      </c>
      <c r="K70" s="261">
        <v>43495.732638888898</v>
      </c>
      <c r="L70" s="261">
        <v>43489</v>
      </c>
      <c r="M70" s="7" t="s">
        <v>178</v>
      </c>
      <c r="N70" s="7" t="s">
        <v>92</v>
      </c>
      <c r="O70" s="7" t="s">
        <v>524</v>
      </c>
      <c r="P70" s="7" t="s">
        <v>142</v>
      </c>
    </row>
    <row r="71" spans="1:16" s="51" customFormat="1" x14ac:dyDescent="0.25">
      <c r="A71" s="7">
        <v>112</v>
      </c>
      <c r="B71" s="273" t="s">
        <v>256</v>
      </c>
      <c r="C71" s="10">
        <v>65</v>
      </c>
      <c r="D71" s="10">
        <v>62</v>
      </c>
      <c r="E71" s="64">
        <v>95.384615384615387</v>
      </c>
      <c r="F71" s="64" t="s">
        <v>142</v>
      </c>
      <c r="G71" s="10">
        <v>2</v>
      </c>
      <c r="H71" s="10">
        <v>2</v>
      </c>
      <c r="I71" s="64">
        <v>100</v>
      </c>
      <c r="J71" s="64" t="s">
        <v>142</v>
      </c>
      <c r="K71" s="261">
        <v>43507.552083333299</v>
      </c>
      <c r="L71" s="261">
        <v>43506</v>
      </c>
      <c r="M71" s="7" t="s">
        <v>176</v>
      </c>
      <c r="N71" s="7" t="s">
        <v>47</v>
      </c>
      <c r="O71" s="7" t="s">
        <v>516</v>
      </c>
      <c r="P71" s="7" t="s">
        <v>142</v>
      </c>
    </row>
    <row r="72" spans="1:16" s="51" customFormat="1" x14ac:dyDescent="0.25">
      <c r="A72" s="7">
        <v>131</v>
      </c>
      <c r="B72" s="273" t="s">
        <v>203</v>
      </c>
      <c r="C72" s="10">
        <v>20</v>
      </c>
      <c r="D72" s="10">
        <v>19</v>
      </c>
      <c r="E72" s="64">
        <v>95</v>
      </c>
      <c r="F72" s="64" t="s">
        <v>142</v>
      </c>
      <c r="G72" s="10">
        <v>2</v>
      </c>
      <c r="H72" s="10">
        <v>2</v>
      </c>
      <c r="I72" s="64">
        <v>100</v>
      </c>
      <c r="J72" s="64" t="s">
        <v>142</v>
      </c>
      <c r="K72" s="261">
        <v>43487.535416666702</v>
      </c>
      <c r="L72" s="261">
        <v>43487</v>
      </c>
      <c r="M72" s="7" t="s">
        <v>176</v>
      </c>
      <c r="N72" s="7" t="s">
        <v>47</v>
      </c>
      <c r="O72" s="7" t="s">
        <v>515</v>
      </c>
      <c r="P72" s="7" t="s">
        <v>142</v>
      </c>
    </row>
    <row r="73" spans="1:16" s="51" customFormat="1" x14ac:dyDescent="0.25">
      <c r="A73" s="7">
        <v>266</v>
      </c>
      <c r="B73" s="273" t="s">
        <v>179</v>
      </c>
      <c r="C73" s="10">
        <v>20</v>
      </c>
      <c r="D73" s="10">
        <v>19</v>
      </c>
      <c r="E73" s="64">
        <v>95</v>
      </c>
      <c r="F73" s="64" t="s">
        <v>142</v>
      </c>
      <c r="G73" s="10">
        <v>0</v>
      </c>
      <c r="H73" s="10">
        <v>0</v>
      </c>
      <c r="I73" s="64" t="e">
        <v>#DIV/0!</v>
      </c>
      <c r="J73" s="64" t="s">
        <v>234</v>
      </c>
      <c r="K73" s="261">
        <v>43493.559722222199</v>
      </c>
      <c r="L73" s="261">
        <v>43493</v>
      </c>
      <c r="M73" s="7" t="s">
        <v>178</v>
      </c>
      <c r="N73" s="7" t="s">
        <v>92</v>
      </c>
      <c r="O73" s="7" t="s">
        <v>524</v>
      </c>
      <c r="P73" s="7" t="s">
        <v>142</v>
      </c>
    </row>
    <row r="74" spans="1:16" s="51" customFormat="1" x14ac:dyDescent="0.25">
      <c r="A74" s="7">
        <v>89</v>
      </c>
      <c r="B74" s="273" t="s">
        <v>298</v>
      </c>
      <c r="C74" s="10">
        <v>18</v>
      </c>
      <c r="D74" s="10">
        <v>17</v>
      </c>
      <c r="E74" s="64">
        <v>94.444444444444443</v>
      </c>
      <c r="F74" s="64" t="s">
        <v>142</v>
      </c>
      <c r="G74" s="10">
        <v>2</v>
      </c>
      <c r="H74" s="10">
        <v>2</v>
      </c>
      <c r="I74" s="64">
        <v>100</v>
      </c>
      <c r="J74" s="64" t="s">
        <v>142</v>
      </c>
      <c r="K74" s="261">
        <v>43500.46875</v>
      </c>
      <c r="L74" s="261">
        <v>43495</v>
      </c>
      <c r="M74" s="7" t="s">
        <v>176</v>
      </c>
      <c r="N74" s="7" t="s">
        <v>47</v>
      </c>
      <c r="O74" s="7" t="s">
        <v>514</v>
      </c>
      <c r="P74" s="7" t="s">
        <v>142</v>
      </c>
    </row>
    <row r="75" spans="1:16" s="51" customFormat="1" x14ac:dyDescent="0.25">
      <c r="A75" s="7">
        <v>410</v>
      </c>
      <c r="B75" s="273" t="s">
        <v>597</v>
      </c>
      <c r="C75" s="10">
        <v>18</v>
      </c>
      <c r="D75" s="10">
        <v>17</v>
      </c>
      <c r="E75" s="64">
        <v>94.444444444444443</v>
      </c>
      <c r="F75" s="64" t="s">
        <v>142</v>
      </c>
      <c r="G75" s="10">
        <v>0</v>
      </c>
      <c r="H75" s="10">
        <v>0</v>
      </c>
      <c r="I75" s="64" t="e">
        <v>#DIV/0!</v>
      </c>
      <c r="J75" s="64" t="s">
        <v>234</v>
      </c>
      <c r="K75" s="261">
        <v>43497.425694444399</v>
      </c>
      <c r="L75" s="261">
        <v>43497</v>
      </c>
      <c r="M75" s="7" t="s">
        <v>184</v>
      </c>
      <c r="N75" s="7" t="s">
        <v>44</v>
      </c>
      <c r="O75" s="7" t="s">
        <v>512</v>
      </c>
      <c r="P75" s="7" t="s">
        <v>142</v>
      </c>
    </row>
    <row r="76" spans="1:16" s="51" customFormat="1" x14ac:dyDescent="0.25">
      <c r="A76" s="7">
        <v>361</v>
      </c>
      <c r="B76" s="273" t="s">
        <v>628</v>
      </c>
      <c r="C76" s="10">
        <v>159</v>
      </c>
      <c r="D76" s="10">
        <v>150</v>
      </c>
      <c r="E76" s="64">
        <v>94.339622641509436</v>
      </c>
      <c r="F76" s="64" t="s">
        <v>142</v>
      </c>
      <c r="G76" s="10">
        <v>0</v>
      </c>
      <c r="H76" s="10">
        <v>0</v>
      </c>
      <c r="I76" s="64" t="e">
        <v>#DIV/0!</v>
      </c>
      <c r="J76" s="64" t="s">
        <v>234</v>
      </c>
      <c r="K76" s="261">
        <v>43497.402777777803</v>
      </c>
      <c r="L76" s="261">
        <v>43497</v>
      </c>
      <c r="M76" s="7" t="s">
        <v>178</v>
      </c>
      <c r="N76" s="7" t="s">
        <v>92</v>
      </c>
      <c r="O76" s="7" t="s">
        <v>524</v>
      </c>
      <c r="P76" s="7" t="s">
        <v>142</v>
      </c>
    </row>
    <row r="77" spans="1:16" s="51" customFormat="1" x14ac:dyDescent="0.25">
      <c r="A77" s="7">
        <v>67</v>
      </c>
      <c r="B77" s="273" t="s">
        <v>425</v>
      </c>
      <c r="C77" s="10">
        <v>63</v>
      </c>
      <c r="D77" s="10">
        <v>59</v>
      </c>
      <c r="E77" s="64">
        <v>93.650793650793645</v>
      </c>
      <c r="F77" s="64" t="s">
        <v>142</v>
      </c>
      <c r="G77" s="10">
        <v>0</v>
      </c>
      <c r="H77" s="10">
        <v>0</v>
      </c>
      <c r="I77" s="64" t="e">
        <v>#DIV/0!</v>
      </c>
      <c r="J77" s="64" t="s">
        <v>234</v>
      </c>
      <c r="K77" s="261">
        <v>43488.729166666701</v>
      </c>
      <c r="L77" s="261">
        <v>43488</v>
      </c>
      <c r="M77" s="7" t="s">
        <v>221</v>
      </c>
      <c r="N77" s="7" t="s">
        <v>12</v>
      </c>
      <c r="O77" s="7" t="s">
        <v>144</v>
      </c>
      <c r="P77" s="7" t="s">
        <v>142</v>
      </c>
    </row>
    <row r="78" spans="1:16" s="51" customFormat="1" x14ac:dyDescent="0.25">
      <c r="A78" s="7">
        <v>47</v>
      </c>
      <c r="B78" s="273" t="s">
        <v>199</v>
      </c>
      <c r="C78" s="10">
        <v>15</v>
      </c>
      <c r="D78" s="10">
        <v>14</v>
      </c>
      <c r="E78" s="64">
        <v>93.333333333333329</v>
      </c>
      <c r="F78" s="64" t="s">
        <v>142</v>
      </c>
      <c r="G78" s="10">
        <v>0</v>
      </c>
      <c r="H78" s="10">
        <v>0</v>
      </c>
      <c r="I78" s="64" t="e">
        <v>#DIV/0!</v>
      </c>
      <c r="J78" s="64" t="s">
        <v>234</v>
      </c>
      <c r="K78" s="261">
        <v>43500.359722222202</v>
      </c>
      <c r="L78" s="261">
        <v>43500</v>
      </c>
      <c r="M78" s="7" t="s">
        <v>180</v>
      </c>
      <c r="N78" s="7" t="s">
        <v>12</v>
      </c>
      <c r="O78" s="7" t="s">
        <v>148</v>
      </c>
      <c r="P78" s="7" t="s">
        <v>142</v>
      </c>
    </row>
    <row r="79" spans="1:16" s="51" customFormat="1" x14ac:dyDescent="0.25">
      <c r="A79" s="7">
        <v>2</v>
      </c>
      <c r="B79" s="273" t="s">
        <v>194</v>
      </c>
      <c r="C79" s="10">
        <v>57</v>
      </c>
      <c r="D79" s="10">
        <v>53</v>
      </c>
      <c r="E79" s="64">
        <v>92.982456140350877</v>
      </c>
      <c r="F79" s="64" t="s">
        <v>142</v>
      </c>
      <c r="G79" s="10">
        <v>15</v>
      </c>
      <c r="H79" s="10">
        <v>5</v>
      </c>
      <c r="I79" s="64">
        <v>33.333333333333329</v>
      </c>
      <c r="J79" s="64" t="s">
        <v>142</v>
      </c>
      <c r="K79" s="261">
        <v>43499.386111111096</v>
      </c>
      <c r="L79" s="261">
        <v>43499</v>
      </c>
      <c r="M79" s="7" t="s">
        <v>184</v>
      </c>
      <c r="N79" s="7" t="s">
        <v>44</v>
      </c>
      <c r="O79" s="7" t="s">
        <v>512</v>
      </c>
      <c r="P79" s="7" t="s">
        <v>142</v>
      </c>
    </row>
    <row r="80" spans="1:16" s="51" customFormat="1" x14ac:dyDescent="0.25">
      <c r="A80" s="7">
        <v>93</v>
      </c>
      <c r="B80" s="273" t="s">
        <v>245</v>
      </c>
      <c r="C80" s="10">
        <v>14</v>
      </c>
      <c r="D80" s="10">
        <v>13</v>
      </c>
      <c r="E80" s="64">
        <v>92.857142857142861</v>
      </c>
      <c r="F80" s="64" t="s">
        <v>142</v>
      </c>
      <c r="G80" s="10">
        <v>14</v>
      </c>
      <c r="H80" s="10">
        <v>12</v>
      </c>
      <c r="I80" s="64">
        <v>85.714285714285708</v>
      </c>
      <c r="J80" s="64" t="s">
        <v>142</v>
      </c>
      <c r="K80" s="261">
        <v>43488.484027777798</v>
      </c>
      <c r="L80" s="261">
        <v>43488</v>
      </c>
      <c r="M80" s="7" t="s">
        <v>178</v>
      </c>
      <c r="N80" s="7" t="s">
        <v>92</v>
      </c>
      <c r="O80" s="7" t="s">
        <v>521</v>
      </c>
      <c r="P80" s="7" t="s">
        <v>142</v>
      </c>
    </row>
    <row r="81" spans="1:16" s="51" customFormat="1" x14ac:dyDescent="0.25">
      <c r="A81" s="7">
        <v>43</v>
      </c>
      <c r="B81" s="273" t="s">
        <v>596</v>
      </c>
      <c r="C81" s="10">
        <v>55</v>
      </c>
      <c r="D81" s="10">
        <v>51</v>
      </c>
      <c r="E81" s="64">
        <v>92.72727272727272</v>
      </c>
      <c r="F81" s="64" t="s">
        <v>142</v>
      </c>
      <c r="G81" s="10">
        <v>0</v>
      </c>
      <c r="H81" s="10">
        <v>0</v>
      </c>
      <c r="I81" s="64" t="e">
        <v>#DIV/0!</v>
      </c>
      <c r="J81" s="64" t="s">
        <v>234</v>
      </c>
      <c r="K81" s="261">
        <v>43496.666666666701</v>
      </c>
      <c r="L81" s="261">
        <v>43496</v>
      </c>
      <c r="M81" s="7" t="s">
        <v>178</v>
      </c>
      <c r="N81" s="7" t="s">
        <v>8</v>
      </c>
      <c r="O81" s="7" t="s">
        <v>507</v>
      </c>
      <c r="P81" s="7" t="s">
        <v>142</v>
      </c>
    </row>
    <row r="82" spans="1:16" s="51" customFormat="1" ht="26.25" x14ac:dyDescent="0.25">
      <c r="A82" s="7">
        <v>65</v>
      </c>
      <c r="B82" s="273" t="s">
        <v>581</v>
      </c>
      <c r="C82" s="10">
        <v>81</v>
      </c>
      <c r="D82" s="10">
        <v>75</v>
      </c>
      <c r="E82" s="64">
        <v>92.592592592592595</v>
      </c>
      <c r="F82" s="64" t="s">
        <v>142</v>
      </c>
      <c r="G82" s="10">
        <v>36</v>
      </c>
      <c r="H82" s="10">
        <v>2</v>
      </c>
      <c r="I82" s="64">
        <v>5.5555555555555554</v>
      </c>
      <c r="J82" s="64" t="s">
        <v>142</v>
      </c>
      <c r="K82" s="261">
        <v>43487.606249999997</v>
      </c>
      <c r="L82" s="261">
        <v>43487</v>
      </c>
      <c r="M82" s="7" t="s">
        <v>221</v>
      </c>
      <c r="N82" s="7" t="s">
        <v>12</v>
      </c>
      <c r="O82" s="7" t="s">
        <v>144</v>
      </c>
      <c r="P82" s="7" t="s">
        <v>142</v>
      </c>
    </row>
    <row r="83" spans="1:16" s="51" customFormat="1" x14ac:dyDescent="0.25">
      <c r="A83" s="7">
        <v>267</v>
      </c>
      <c r="B83" s="273" t="s">
        <v>262</v>
      </c>
      <c r="C83" s="10">
        <v>13</v>
      </c>
      <c r="D83" s="10">
        <v>12</v>
      </c>
      <c r="E83" s="64">
        <v>92.307692307692307</v>
      </c>
      <c r="F83" s="64" t="s">
        <v>142</v>
      </c>
      <c r="G83" s="10">
        <v>0</v>
      </c>
      <c r="H83" s="10">
        <v>0</v>
      </c>
      <c r="I83" s="64" t="e">
        <v>#DIV/0!</v>
      </c>
      <c r="J83" s="64" t="s">
        <v>234</v>
      </c>
      <c r="K83" s="261">
        <v>43486.487500000003</v>
      </c>
      <c r="L83" s="261">
        <v>43486</v>
      </c>
      <c r="M83" s="7" t="s">
        <v>178</v>
      </c>
      <c r="N83" s="7" t="s">
        <v>8</v>
      </c>
      <c r="O83" s="7" t="s">
        <v>507</v>
      </c>
      <c r="P83" s="7" t="s">
        <v>142</v>
      </c>
    </row>
    <row r="84" spans="1:16" s="51" customFormat="1" x14ac:dyDescent="0.25">
      <c r="A84" s="7">
        <v>320</v>
      </c>
      <c r="B84" s="273" t="s">
        <v>595</v>
      </c>
      <c r="C84" s="10">
        <v>13</v>
      </c>
      <c r="D84" s="10">
        <v>12</v>
      </c>
      <c r="E84" s="64">
        <v>92.307692307692307</v>
      </c>
      <c r="F84" s="64" t="s">
        <v>142</v>
      </c>
      <c r="G84" s="10">
        <v>0</v>
      </c>
      <c r="H84" s="10">
        <v>0</v>
      </c>
      <c r="I84" s="64" t="e">
        <v>#DIV/0!</v>
      </c>
      <c r="J84" s="64" t="s">
        <v>234</v>
      </c>
      <c r="K84" s="261">
        <v>43495.451388888898</v>
      </c>
      <c r="L84" s="261">
        <v>43495</v>
      </c>
      <c r="M84" s="7" t="s">
        <v>178</v>
      </c>
      <c r="N84" s="7" t="s">
        <v>92</v>
      </c>
      <c r="O84" s="7" t="s">
        <v>521</v>
      </c>
      <c r="P84" s="7" t="s">
        <v>142</v>
      </c>
    </row>
    <row r="85" spans="1:16" s="51" customFormat="1" x14ac:dyDescent="0.25">
      <c r="A85" s="7">
        <v>45</v>
      </c>
      <c r="B85" s="273" t="s">
        <v>411</v>
      </c>
      <c r="C85" s="10">
        <v>98</v>
      </c>
      <c r="D85" s="10">
        <v>90</v>
      </c>
      <c r="E85" s="64">
        <v>91.83673469387756</v>
      </c>
      <c r="F85" s="64" t="s">
        <v>142</v>
      </c>
      <c r="G85" s="10">
        <v>0</v>
      </c>
      <c r="H85" s="10">
        <v>0</v>
      </c>
      <c r="I85" s="64" t="e">
        <v>#DIV/0!</v>
      </c>
      <c r="J85" s="64" t="s">
        <v>234</v>
      </c>
      <c r="K85" s="261">
        <v>43495.556250000001</v>
      </c>
      <c r="L85" s="261">
        <v>43494</v>
      </c>
      <c r="M85" s="7" t="s">
        <v>180</v>
      </c>
      <c r="N85" s="7" t="s">
        <v>12</v>
      </c>
      <c r="O85" s="7" t="s">
        <v>702</v>
      </c>
      <c r="P85" s="7" t="s">
        <v>142</v>
      </c>
    </row>
    <row r="86" spans="1:16" s="51" customFormat="1" x14ac:dyDescent="0.25">
      <c r="A86" s="7">
        <v>7</v>
      </c>
      <c r="B86" s="273" t="s">
        <v>220</v>
      </c>
      <c r="C86" s="10">
        <v>24</v>
      </c>
      <c r="D86" s="10">
        <v>22</v>
      </c>
      <c r="E86" s="64">
        <v>91.666666666666657</v>
      </c>
      <c r="F86" s="64" t="s">
        <v>142</v>
      </c>
      <c r="G86" s="10">
        <v>0</v>
      </c>
      <c r="H86" s="10">
        <v>0</v>
      </c>
      <c r="I86" s="64" t="e">
        <v>#DIV/0!</v>
      </c>
      <c r="J86" s="64" t="s">
        <v>234</v>
      </c>
      <c r="K86" s="261">
        <v>43487.573611111096</v>
      </c>
      <c r="L86" s="261">
        <v>43486</v>
      </c>
      <c r="M86" s="7" t="s">
        <v>196</v>
      </c>
      <c r="N86" s="7" t="s">
        <v>39</v>
      </c>
      <c r="O86" s="7" t="s">
        <v>517</v>
      </c>
      <c r="P86" s="7" t="s">
        <v>142</v>
      </c>
    </row>
    <row r="87" spans="1:16" s="51" customFormat="1" x14ac:dyDescent="0.25">
      <c r="A87" s="7">
        <v>174</v>
      </c>
      <c r="B87" s="273" t="s">
        <v>352</v>
      </c>
      <c r="C87" s="10">
        <v>12</v>
      </c>
      <c r="D87" s="10">
        <v>11</v>
      </c>
      <c r="E87" s="64">
        <v>91.666666666666657</v>
      </c>
      <c r="F87" s="64" t="s">
        <v>142</v>
      </c>
      <c r="G87" s="10">
        <v>0</v>
      </c>
      <c r="H87" s="10">
        <v>0</v>
      </c>
      <c r="I87" s="64" t="e">
        <v>#DIV/0!</v>
      </c>
      <c r="J87" s="64" t="s">
        <v>234</v>
      </c>
      <c r="K87" s="261">
        <v>43500.663194444402</v>
      </c>
      <c r="L87" s="261">
        <v>43500</v>
      </c>
      <c r="M87" s="7" t="s">
        <v>184</v>
      </c>
      <c r="N87" s="7" t="s">
        <v>44</v>
      </c>
      <c r="O87" s="7" t="s">
        <v>519</v>
      </c>
      <c r="P87" s="7" t="s">
        <v>142</v>
      </c>
    </row>
    <row r="88" spans="1:16" s="51" customFormat="1" x14ac:dyDescent="0.25">
      <c r="A88" s="7">
        <v>127</v>
      </c>
      <c r="B88" s="273" t="s">
        <v>209</v>
      </c>
      <c r="C88" s="10">
        <v>93</v>
      </c>
      <c r="D88" s="10">
        <v>85</v>
      </c>
      <c r="E88" s="64">
        <v>91.397849462365585</v>
      </c>
      <c r="F88" s="64" t="s">
        <v>142</v>
      </c>
      <c r="G88" s="10">
        <v>37</v>
      </c>
      <c r="H88" s="10">
        <v>27</v>
      </c>
      <c r="I88" s="64">
        <v>72.972972972972968</v>
      </c>
      <c r="J88" s="64" t="s">
        <v>142</v>
      </c>
      <c r="K88" s="261">
        <v>43489.416666666701</v>
      </c>
      <c r="L88" s="261">
        <v>43489</v>
      </c>
      <c r="M88" s="7" t="s">
        <v>178</v>
      </c>
      <c r="N88" s="7" t="s">
        <v>92</v>
      </c>
      <c r="O88" s="7" t="s">
        <v>524</v>
      </c>
      <c r="P88" s="7" t="s">
        <v>142</v>
      </c>
    </row>
    <row r="89" spans="1:16" s="51" customFormat="1" x14ac:dyDescent="0.25">
      <c r="A89" s="7">
        <v>147</v>
      </c>
      <c r="B89" s="273" t="s">
        <v>398</v>
      </c>
      <c r="C89" s="10">
        <v>11</v>
      </c>
      <c r="D89" s="10">
        <v>10</v>
      </c>
      <c r="E89" s="64">
        <v>90.909090909090907</v>
      </c>
      <c r="F89" s="64" t="s">
        <v>142</v>
      </c>
      <c r="G89" s="10">
        <v>0</v>
      </c>
      <c r="H89" s="10">
        <v>0</v>
      </c>
      <c r="I89" s="64" t="e">
        <v>#DIV/0!</v>
      </c>
      <c r="J89" s="64" t="s">
        <v>234</v>
      </c>
      <c r="K89" s="261">
        <v>43486.447916666701</v>
      </c>
      <c r="L89" s="261">
        <v>43486</v>
      </c>
      <c r="M89" s="7" t="s">
        <v>196</v>
      </c>
      <c r="N89" s="7" t="s">
        <v>39</v>
      </c>
      <c r="O89" s="7" t="s">
        <v>147</v>
      </c>
      <c r="P89" s="7" t="s">
        <v>142</v>
      </c>
    </row>
    <row r="90" spans="1:16" s="51" customFormat="1" x14ac:dyDescent="0.25">
      <c r="A90" s="7">
        <v>36</v>
      </c>
      <c r="B90" s="273" t="s">
        <v>584</v>
      </c>
      <c r="C90" s="10">
        <v>109</v>
      </c>
      <c r="D90" s="10">
        <v>99</v>
      </c>
      <c r="E90" s="64">
        <v>90.825688073394488</v>
      </c>
      <c r="F90" s="64" t="s">
        <v>142</v>
      </c>
      <c r="G90" s="10">
        <v>19</v>
      </c>
      <c r="H90" s="10">
        <v>7</v>
      </c>
      <c r="I90" s="64">
        <v>36.84210526315789</v>
      </c>
      <c r="J90" s="64" t="s">
        <v>142</v>
      </c>
      <c r="K90" s="261">
        <v>43486.654861111099</v>
      </c>
      <c r="L90" s="261">
        <v>43486</v>
      </c>
      <c r="M90" s="7" t="s">
        <v>184</v>
      </c>
      <c r="N90" s="7" t="s">
        <v>44</v>
      </c>
      <c r="O90" s="7" t="s">
        <v>513</v>
      </c>
      <c r="P90" s="7" t="s">
        <v>142</v>
      </c>
    </row>
    <row r="91" spans="1:16" s="51" customFormat="1" x14ac:dyDescent="0.25">
      <c r="A91" s="7">
        <v>86</v>
      </c>
      <c r="B91" s="273" t="s">
        <v>253</v>
      </c>
      <c r="C91" s="10">
        <v>81</v>
      </c>
      <c r="D91" s="10">
        <v>73</v>
      </c>
      <c r="E91" s="64">
        <v>90.123456790123456</v>
      </c>
      <c r="F91" s="64" t="s">
        <v>142</v>
      </c>
      <c r="G91" s="10">
        <v>4</v>
      </c>
      <c r="H91" s="10">
        <v>3</v>
      </c>
      <c r="I91" s="64">
        <v>75</v>
      </c>
      <c r="J91" s="64" t="s">
        <v>142</v>
      </c>
      <c r="K91" s="261">
        <v>43490.610416666699</v>
      </c>
      <c r="L91" s="261">
        <v>43490</v>
      </c>
      <c r="M91" s="7" t="s">
        <v>221</v>
      </c>
      <c r="N91" s="7" t="s">
        <v>12</v>
      </c>
      <c r="O91" s="7" t="s">
        <v>703</v>
      </c>
      <c r="P91" s="7" t="s">
        <v>142</v>
      </c>
    </row>
    <row r="92" spans="1:16" s="51" customFormat="1" x14ac:dyDescent="0.25">
      <c r="A92" s="7">
        <v>153</v>
      </c>
      <c r="B92" s="273" t="s">
        <v>297</v>
      </c>
      <c r="C92" s="10">
        <v>10</v>
      </c>
      <c r="D92" s="10">
        <v>9</v>
      </c>
      <c r="E92" s="64">
        <v>90</v>
      </c>
      <c r="F92" s="64" t="s">
        <v>142</v>
      </c>
      <c r="G92" s="10">
        <v>3</v>
      </c>
      <c r="H92" s="10">
        <v>2</v>
      </c>
      <c r="I92" s="64">
        <v>66.666666666666657</v>
      </c>
      <c r="J92" s="64" t="s">
        <v>142</v>
      </c>
      <c r="K92" s="261">
        <v>43486.7409722222</v>
      </c>
      <c r="L92" s="261">
        <v>43486</v>
      </c>
      <c r="M92" s="7" t="s">
        <v>178</v>
      </c>
      <c r="N92" s="7" t="s">
        <v>92</v>
      </c>
      <c r="O92" s="7" t="s">
        <v>521</v>
      </c>
      <c r="P92" s="7" t="s">
        <v>142</v>
      </c>
    </row>
    <row r="93" spans="1:16" s="51" customFormat="1" x14ac:dyDescent="0.25">
      <c r="A93" s="7">
        <v>79</v>
      </c>
      <c r="B93" s="273" t="s">
        <v>219</v>
      </c>
      <c r="C93" s="10">
        <v>79</v>
      </c>
      <c r="D93" s="10">
        <v>71</v>
      </c>
      <c r="E93" s="64">
        <v>89.87341772151899</v>
      </c>
      <c r="F93" s="64" t="s">
        <v>142</v>
      </c>
      <c r="G93" s="10">
        <v>1</v>
      </c>
      <c r="H93" s="10">
        <v>1</v>
      </c>
      <c r="I93" s="64">
        <v>100</v>
      </c>
      <c r="J93" s="64" t="s">
        <v>142</v>
      </c>
      <c r="K93" s="261">
        <v>43487.545138888898</v>
      </c>
      <c r="L93" s="261">
        <v>43487</v>
      </c>
      <c r="M93" s="7" t="s">
        <v>205</v>
      </c>
      <c r="N93" s="7" t="s">
        <v>96</v>
      </c>
      <c r="O93" s="7" t="s">
        <v>505</v>
      </c>
      <c r="P93" s="7" t="s">
        <v>142</v>
      </c>
    </row>
    <row r="94" spans="1:16" s="51" customFormat="1" x14ac:dyDescent="0.25">
      <c r="A94" s="7">
        <v>244</v>
      </c>
      <c r="B94" s="273" t="s">
        <v>228</v>
      </c>
      <c r="C94" s="10">
        <v>39</v>
      </c>
      <c r="D94" s="10">
        <v>35</v>
      </c>
      <c r="E94" s="64">
        <v>89.743589743589752</v>
      </c>
      <c r="F94" s="64" t="s">
        <v>142</v>
      </c>
      <c r="G94" s="10">
        <v>0</v>
      </c>
      <c r="H94" s="10">
        <v>0</v>
      </c>
      <c r="I94" s="64" t="e">
        <v>#DIV/0!</v>
      </c>
      <c r="J94" s="64" t="s">
        <v>234</v>
      </c>
      <c r="K94" s="261">
        <v>43486.426388888904</v>
      </c>
      <c r="L94" s="261">
        <v>43484</v>
      </c>
      <c r="M94" s="7" t="s">
        <v>196</v>
      </c>
      <c r="N94" s="7" t="s">
        <v>39</v>
      </c>
      <c r="O94" s="7" t="s">
        <v>701</v>
      </c>
      <c r="P94" s="7" t="s">
        <v>142</v>
      </c>
    </row>
    <row r="95" spans="1:16" s="51" customFormat="1" x14ac:dyDescent="0.25">
      <c r="A95" s="7">
        <v>12</v>
      </c>
      <c r="B95" s="273" t="s">
        <v>603</v>
      </c>
      <c r="C95" s="10">
        <v>19</v>
      </c>
      <c r="D95" s="10">
        <v>17</v>
      </c>
      <c r="E95" s="64">
        <v>89.473684210526315</v>
      </c>
      <c r="F95" s="64" t="s">
        <v>142</v>
      </c>
      <c r="G95" s="10">
        <v>14</v>
      </c>
      <c r="H95" s="10">
        <v>14</v>
      </c>
      <c r="I95" s="64">
        <v>100</v>
      </c>
      <c r="J95" s="64" t="s">
        <v>142</v>
      </c>
      <c r="K95" s="261">
        <v>43487.543749999997</v>
      </c>
      <c r="L95" s="261">
        <v>43487</v>
      </c>
      <c r="M95" s="7" t="s">
        <v>196</v>
      </c>
      <c r="N95" s="7" t="s">
        <v>39</v>
      </c>
      <c r="O95" s="7" t="s">
        <v>518</v>
      </c>
      <c r="P95" s="7" t="s">
        <v>142</v>
      </c>
    </row>
    <row r="96" spans="1:16" s="51" customFormat="1" x14ac:dyDescent="0.25">
      <c r="A96" s="7">
        <v>84</v>
      </c>
      <c r="B96" s="273" t="s">
        <v>578</v>
      </c>
      <c r="C96" s="10">
        <v>43</v>
      </c>
      <c r="D96" s="10">
        <v>38</v>
      </c>
      <c r="E96" s="64">
        <v>88.372093023255815</v>
      </c>
      <c r="F96" s="64" t="s">
        <v>142</v>
      </c>
      <c r="G96" s="10">
        <v>0</v>
      </c>
      <c r="H96" s="10">
        <v>0</v>
      </c>
      <c r="I96" s="64" t="e">
        <v>#DIV/0!</v>
      </c>
      <c r="J96" s="64" t="s">
        <v>234</v>
      </c>
      <c r="K96" s="261">
        <v>43497.413194444402</v>
      </c>
      <c r="L96" s="261">
        <v>43497</v>
      </c>
      <c r="M96" s="7" t="s">
        <v>205</v>
      </c>
      <c r="N96" s="7" t="s">
        <v>96</v>
      </c>
      <c r="O96" s="7" t="s">
        <v>510</v>
      </c>
      <c r="P96" s="7" t="s">
        <v>142</v>
      </c>
    </row>
    <row r="97" spans="1:16" s="51" customFormat="1" x14ac:dyDescent="0.25">
      <c r="A97" s="7">
        <v>236</v>
      </c>
      <c r="B97" s="273" t="s">
        <v>397</v>
      </c>
      <c r="C97" s="10">
        <v>84</v>
      </c>
      <c r="D97" s="10">
        <v>74</v>
      </c>
      <c r="E97" s="64">
        <v>88.095238095238088</v>
      </c>
      <c r="F97" s="64" t="s">
        <v>142</v>
      </c>
      <c r="G97" s="10">
        <v>0</v>
      </c>
      <c r="H97" s="10">
        <v>0</v>
      </c>
      <c r="I97" s="64" t="e">
        <v>#DIV/0!</v>
      </c>
      <c r="J97" s="64" t="s">
        <v>234</v>
      </c>
      <c r="K97" s="261">
        <v>43483.6875</v>
      </c>
      <c r="L97" s="261">
        <v>43483</v>
      </c>
      <c r="M97" s="7" t="s">
        <v>196</v>
      </c>
      <c r="N97" s="7" t="s">
        <v>39</v>
      </c>
      <c r="O97" s="7" t="s">
        <v>147</v>
      </c>
      <c r="P97" s="7" t="s">
        <v>142</v>
      </c>
    </row>
    <row r="98" spans="1:16" s="51" customFormat="1" x14ac:dyDescent="0.25">
      <c r="A98" s="7">
        <v>16</v>
      </c>
      <c r="B98" s="273" t="s">
        <v>286</v>
      </c>
      <c r="C98" s="10">
        <v>33</v>
      </c>
      <c r="D98" s="10">
        <v>29</v>
      </c>
      <c r="E98" s="64">
        <v>87.878787878787875</v>
      </c>
      <c r="F98" s="64" t="s">
        <v>142</v>
      </c>
      <c r="G98" s="10">
        <v>5</v>
      </c>
      <c r="H98" s="10">
        <v>3</v>
      </c>
      <c r="I98" s="64">
        <v>60</v>
      </c>
      <c r="J98" s="64" t="s">
        <v>142</v>
      </c>
      <c r="K98" s="261">
        <v>43500.720138888901</v>
      </c>
      <c r="L98" s="261">
        <v>43500</v>
      </c>
      <c r="M98" s="7" t="s">
        <v>196</v>
      </c>
      <c r="N98" s="7" t="s">
        <v>39</v>
      </c>
      <c r="O98" s="7" t="s">
        <v>147</v>
      </c>
      <c r="P98" s="7" t="s">
        <v>142</v>
      </c>
    </row>
    <row r="99" spans="1:16" s="51" customFormat="1" x14ac:dyDescent="0.25">
      <c r="A99" s="7">
        <v>9</v>
      </c>
      <c r="B99" s="273" t="s">
        <v>417</v>
      </c>
      <c r="C99" s="10">
        <v>82</v>
      </c>
      <c r="D99" s="10">
        <v>72</v>
      </c>
      <c r="E99" s="64">
        <v>87.804878048780495</v>
      </c>
      <c r="F99" s="64" t="s">
        <v>142</v>
      </c>
      <c r="G99" s="10">
        <v>0</v>
      </c>
      <c r="H99" s="10">
        <v>0</v>
      </c>
      <c r="I99" s="64" t="e">
        <v>#DIV/0!</v>
      </c>
      <c r="J99" s="64" t="s">
        <v>234</v>
      </c>
      <c r="K99" s="261">
        <v>43494.648611111101</v>
      </c>
      <c r="L99" s="261">
        <v>43489</v>
      </c>
      <c r="M99" s="7" t="s">
        <v>196</v>
      </c>
      <c r="N99" s="7" t="s">
        <v>39</v>
      </c>
      <c r="O99" s="7" t="s">
        <v>517</v>
      </c>
      <c r="P99" s="7" t="s">
        <v>142</v>
      </c>
    </row>
    <row r="100" spans="1:16" s="51" customFormat="1" x14ac:dyDescent="0.25">
      <c r="A100" s="7">
        <v>21</v>
      </c>
      <c r="B100" s="273" t="s">
        <v>215</v>
      </c>
      <c r="C100" s="10">
        <v>89</v>
      </c>
      <c r="D100" s="10">
        <v>78</v>
      </c>
      <c r="E100" s="64">
        <v>87.640449438202253</v>
      </c>
      <c r="F100" s="64" t="s">
        <v>142</v>
      </c>
      <c r="G100" s="10">
        <v>0</v>
      </c>
      <c r="H100" s="10">
        <v>0</v>
      </c>
      <c r="I100" s="64" t="e">
        <v>#DIV/0!</v>
      </c>
      <c r="J100" s="64" t="s">
        <v>234</v>
      </c>
      <c r="K100" s="261">
        <v>43490.454166666699</v>
      </c>
      <c r="L100" s="261">
        <v>43490</v>
      </c>
      <c r="M100" s="7" t="s">
        <v>196</v>
      </c>
      <c r="N100" s="7" t="s">
        <v>39</v>
      </c>
      <c r="O100" s="7" t="s">
        <v>147</v>
      </c>
      <c r="P100" s="7" t="s">
        <v>142</v>
      </c>
    </row>
    <row r="101" spans="1:16" s="51" customFormat="1" x14ac:dyDescent="0.25">
      <c r="A101" s="7">
        <v>373</v>
      </c>
      <c r="B101" s="273" t="s">
        <v>638</v>
      </c>
      <c r="C101" s="10">
        <v>8</v>
      </c>
      <c r="D101" s="10">
        <v>7</v>
      </c>
      <c r="E101" s="64">
        <v>87.5</v>
      </c>
      <c r="F101" s="64" t="s">
        <v>142</v>
      </c>
      <c r="G101" s="10">
        <v>0</v>
      </c>
      <c r="H101" s="10">
        <v>0</v>
      </c>
      <c r="I101" s="64" t="e">
        <v>#DIV/0!</v>
      </c>
      <c r="J101" s="64" t="s">
        <v>234</v>
      </c>
      <c r="K101" s="261">
        <v>43483.545833333301</v>
      </c>
      <c r="L101" s="261">
        <v>43483</v>
      </c>
      <c r="M101" s="7" t="s">
        <v>178</v>
      </c>
      <c r="N101" s="7" t="s">
        <v>8</v>
      </c>
      <c r="O101" s="7" t="s">
        <v>507</v>
      </c>
      <c r="P101" s="7" t="s">
        <v>142</v>
      </c>
    </row>
    <row r="102" spans="1:16" s="51" customFormat="1" x14ac:dyDescent="0.25">
      <c r="A102" s="7">
        <v>312</v>
      </c>
      <c r="B102" s="273" t="s">
        <v>261</v>
      </c>
      <c r="C102" s="10">
        <v>8</v>
      </c>
      <c r="D102" s="10">
        <v>7</v>
      </c>
      <c r="E102" s="64">
        <v>87.5</v>
      </c>
      <c r="F102" s="64" t="s">
        <v>142</v>
      </c>
      <c r="G102" s="10">
        <v>2</v>
      </c>
      <c r="H102" s="10">
        <v>1</v>
      </c>
      <c r="I102" s="64">
        <v>50</v>
      </c>
      <c r="J102" s="64" t="s">
        <v>142</v>
      </c>
      <c r="K102" s="261">
        <v>43486.6027777778</v>
      </c>
      <c r="L102" s="261">
        <v>43486</v>
      </c>
      <c r="M102" s="7" t="s">
        <v>178</v>
      </c>
      <c r="N102" s="7" t="s">
        <v>8</v>
      </c>
      <c r="O102" s="7" t="s">
        <v>507</v>
      </c>
      <c r="P102" s="7" t="s">
        <v>142</v>
      </c>
    </row>
    <row r="103" spans="1:16" s="51" customFormat="1" ht="26.25" x14ac:dyDescent="0.25">
      <c r="A103" s="7">
        <v>369</v>
      </c>
      <c r="B103" s="273" t="s">
        <v>643</v>
      </c>
      <c r="C103" s="10">
        <v>8</v>
      </c>
      <c r="D103" s="10">
        <v>7</v>
      </c>
      <c r="E103" s="64">
        <v>87.5</v>
      </c>
      <c r="F103" s="64" t="s">
        <v>142</v>
      </c>
      <c r="G103" s="10">
        <v>0</v>
      </c>
      <c r="H103" s="10">
        <v>0</v>
      </c>
      <c r="I103" s="64" t="e">
        <v>#DIV/0!</v>
      </c>
      <c r="J103" s="64" t="s">
        <v>234</v>
      </c>
      <c r="K103" s="261">
        <v>43487.694444444402</v>
      </c>
      <c r="L103" s="261">
        <v>43487</v>
      </c>
      <c r="M103" s="7" t="s">
        <v>178</v>
      </c>
      <c r="N103" s="7" t="s">
        <v>92</v>
      </c>
      <c r="O103" s="7" t="s">
        <v>524</v>
      </c>
      <c r="P103" s="7" t="s">
        <v>142</v>
      </c>
    </row>
    <row r="104" spans="1:16" s="51" customFormat="1" x14ac:dyDescent="0.25">
      <c r="A104" s="7">
        <v>394</v>
      </c>
      <c r="B104" s="273" t="s">
        <v>635</v>
      </c>
      <c r="C104" s="10">
        <v>8</v>
      </c>
      <c r="D104" s="10">
        <v>7</v>
      </c>
      <c r="E104" s="64">
        <v>87.5</v>
      </c>
      <c r="F104" s="64" t="s">
        <v>142</v>
      </c>
      <c r="G104" s="10">
        <v>6</v>
      </c>
      <c r="H104" s="10">
        <v>3</v>
      </c>
      <c r="I104" s="64">
        <v>50</v>
      </c>
      <c r="J104" s="64" t="s">
        <v>142</v>
      </c>
      <c r="K104" s="261">
        <v>43500.498611111099</v>
      </c>
      <c r="L104" s="261">
        <v>43500</v>
      </c>
      <c r="M104" s="7" t="s">
        <v>184</v>
      </c>
      <c r="N104" s="7" t="s">
        <v>44</v>
      </c>
      <c r="O104" s="7" t="s">
        <v>519</v>
      </c>
      <c r="P104" s="7" t="s">
        <v>142</v>
      </c>
    </row>
    <row r="105" spans="1:16" s="51" customFormat="1" x14ac:dyDescent="0.25">
      <c r="A105" s="7">
        <v>122</v>
      </c>
      <c r="B105" s="273" t="s">
        <v>249</v>
      </c>
      <c r="C105" s="10">
        <v>31</v>
      </c>
      <c r="D105" s="10">
        <v>27</v>
      </c>
      <c r="E105" s="64">
        <v>87.096774193548384</v>
      </c>
      <c r="F105" s="64" t="s">
        <v>142</v>
      </c>
      <c r="G105" s="10">
        <v>2</v>
      </c>
      <c r="H105" s="10">
        <v>0</v>
      </c>
      <c r="I105" s="64">
        <v>0</v>
      </c>
      <c r="J105" s="64" t="s">
        <v>142</v>
      </c>
      <c r="K105" s="261">
        <v>43486.629861111098</v>
      </c>
      <c r="L105" s="261">
        <v>43486</v>
      </c>
      <c r="M105" s="7" t="s">
        <v>174</v>
      </c>
      <c r="N105" s="7" t="s">
        <v>62</v>
      </c>
      <c r="O105" s="7" t="s">
        <v>523</v>
      </c>
      <c r="P105" s="7" t="s">
        <v>142</v>
      </c>
    </row>
    <row r="106" spans="1:16" s="51" customFormat="1" x14ac:dyDescent="0.25">
      <c r="A106" s="7">
        <v>118</v>
      </c>
      <c r="B106" s="273" t="s">
        <v>263</v>
      </c>
      <c r="C106" s="10">
        <v>31</v>
      </c>
      <c r="D106" s="10">
        <v>27</v>
      </c>
      <c r="E106" s="64">
        <v>87.096774193548384</v>
      </c>
      <c r="F106" s="64" t="s">
        <v>142</v>
      </c>
      <c r="G106" s="10">
        <v>0</v>
      </c>
      <c r="H106" s="10">
        <v>0</v>
      </c>
      <c r="I106" s="64" t="e">
        <v>#DIV/0!</v>
      </c>
      <c r="J106" s="64" t="s">
        <v>234</v>
      </c>
      <c r="K106" s="261">
        <v>43493.652777777803</v>
      </c>
      <c r="L106" s="261">
        <v>43490</v>
      </c>
      <c r="M106" s="7" t="s">
        <v>174</v>
      </c>
      <c r="N106" s="7" t="s">
        <v>62</v>
      </c>
      <c r="O106" s="7" t="s">
        <v>522</v>
      </c>
      <c r="P106" s="7" t="s">
        <v>142</v>
      </c>
    </row>
    <row r="107" spans="1:16" s="51" customFormat="1" x14ac:dyDescent="0.25">
      <c r="A107" s="7">
        <v>83</v>
      </c>
      <c r="B107" s="273" t="s">
        <v>251</v>
      </c>
      <c r="C107" s="10">
        <v>67</v>
      </c>
      <c r="D107" s="10">
        <v>57</v>
      </c>
      <c r="E107" s="64">
        <v>85.074626865671647</v>
      </c>
      <c r="F107" s="64" t="s">
        <v>142</v>
      </c>
      <c r="G107" s="10">
        <v>0</v>
      </c>
      <c r="H107" s="10">
        <v>0</v>
      </c>
      <c r="I107" s="64" t="e">
        <v>#DIV/0!</v>
      </c>
      <c r="J107" s="64" t="s">
        <v>234</v>
      </c>
      <c r="K107" s="261">
        <v>43489.561805555597</v>
      </c>
      <c r="L107" s="261">
        <v>43489</v>
      </c>
      <c r="M107" s="7" t="s">
        <v>205</v>
      </c>
      <c r="N107" s="7" t="s">
        <v>96</v>
      </c>
      <c r="O107" s="7" t="s">
        <v>510</v>
      </c>
      <c r="P107" s="7" t="s">
        <v>142</v>
      </c>
    </row>
    <row r="108" spans="1:16" s="51" customFormat="1" x14ac:dyDescent="0.25">
      <c r="A108" s="7">
        <v>123</v>
      </c>
      <c r="B108" s="273" t="s">
        <v>182</v>
      </c>
      <c r="C108" s="10">
        <v>80</v>
      </c>
      <c r="D108" s="10">
        <v>68</v>
      </c>
      <c r="E108" s="64">
        <v>85</v>
      </c>
      <c r="F108" s="64" t="s">
        <v>142</v>
      </c>
      <c r="G108" s="10">
        <v>0</v>
      </c>
      <c r="H108" s="10">
        <v>0</v>
      </c>
      <c r="I108" s="64" t="e">
        <v>#DIV/0!</v>
      </c>
      <c r="J108" s="64" t="s">
        <v>234</v>
      </c>
      <c r="K108" s="261">
        <v>43528.6118055556</v>
      </c>
      <c r="L108" s="261">
        <v>43528</v>
      </c>
      <c r="M108" s="7" t="s">
        <v>174</v>
      </c>
      <c r="N108" s="7" t="s">
        <v>62</v>
      </c>
      <c r="O108" s="7" t="s">
        <v>523</v>
      </c>
      <c r="P108" s="7" t="s">
        <v>142</v>
      </c>
    </row>
    <row r="109" spans="1:16" s="51" customFormat="1" x14ac:dyDescent="0.25">
      <c r="A109" s="7">
        <v>119</v>
      </c>
      <c r="B109" s="273" t="s">
        <v>233</v>
      </c>
      <c r="C109" s="10">
        <v>25</v>
      </c>
      <c r="D109" s="10">
        <v>21</v>
      </c>
      <c r="E109" s="64">
        <v>84</v>
      </c>
      <c r="F109" s="64" t="s">
        <v>142</v>
      </c>
      <c r="G109" s="10">
        <v>2</v>
      </c>
      <c r="H109" s="10">
        <v>2</v>
      </c>
      <c r="I109" s="64">
        <v>100</v>
      </c>
      <c r="J109" s="64" t="s">
        <v>142</v>
      </c>
      <c r="K109" s="261">
        <v>43488.666666666701</v>
      </c>
      <c r="L109" s="261">
        <v>43488</v>
      </c>
      <c r="M109" s="7" t="s">
        <v>174</v>
      </c>
      <c r="N109" s="7" t="s">
        <v>62</v>
      </c>
      <c r="O109" s="7" t="s">
        <v>522</v>
      </c>
      <c r="P109" s="7" t="s">
        <v>142</v>
      </c>
    </row>
    <row r="110" spans="1:16" s="51" customFormat="1" x14ac:dyDescent="0.25">
      <c r="A110" s="7">
        <v>38</v>
      </c>
      <c r="B110" s="273" t="s">
        <v>571</v>
      </c>
      <c r="C110" s="10">
        <v>18</v>
      </c>
      <c r="D110" s="10">
        <v>15</v>
      </c>
      <c r="E110" s="64">
        <v>83.333333333333343</v>
      </c>
      <c r="F110" s="64" t="s">
        <v>142</v>
      </c>
      <c r="G110" s="10">
        <v>0</v>
      </c>
      <c r="H110" s="10">
        <v>0</v>
      </c>
      <c r="I110" s="64" t="e">
        <v>#DIV/0!</v>
      </c>
      <c r="J110" s="64" t="s">
        <v>234</v>
      </c>
      <c r="K110" s="261">
        <v>43486.397916666698</v>
      </c>
      <c r="L110" s="261">
        <v>43486</v>
      </c>
      <c r="M110" s="7" t="s">
        <v>178</v>
      </c>
      <c r="N110" s="7" t="s">
        <v>8</v>
      </c>
      <c r="O110" s="7" t="s">
        <v>507</v>
      </c>
      <c r="P110" s="7" t="s">
        <v>142</v>
      </c>
    </row>
    <row r="111" spans="1:16" s="51" customFormat="1" x14ac:dyDescent="0.25">
      <c r="A111" s="7">
        <v>6</v>
      </c>
      <c r="B111" s="273" t="s">
        <v>243</v>
      </c>
      <c r="C111" s="10">
        <v>12</v>
      </c>
      <c r="D111" s="10">
        <v>10</v>
      </c>
      <c r="E111" s="64">
        <v>83.333333333333343</v>
      </c>
      <c r="F111" s="64" t="s">
        <v>142</v>
      </c>
      <c r="G111" s="10">
        <v>7</v>
      </c>
      <c r="H111" s="10">
        <v>3</v>
      </c>
      <c r="I111" s="64">
        <v>42.857142857142854</v>
      </c>
      <c r="J111" s="64" t="s">
        <v>142</v>
      </c>
      <c r="K111" s="261">
        <v>43493.420833333301</v>
      </c>
      <c r="L111" s="261">
        <v>43493</v>
      </c>
      <c r="M111" s="7" t="s">
        <v>196</v>
      </c>
      <c r="N111" s="7" t="s">
        <v>39</v>
      </c>
      <c r="O111" s="7" t="s">
        <v>517</v>
      </c>
      <c r="P111" s="7" t="s">
        <v>142</v>
      </c>
    </row>
    <row r="112" spans="1:16" s="51" customFormat="1" x14ac:dyDescent="0.25">
      <c r="A112" s="7">
        <v>5</v>
      </c>
      <c r="B112" s="273" t="s">
        <v>292</v>
      </c>
      <c r="C112" s="10">
        <v>28</v>
      </c>
      <c r="D112" s="10">
        <v>23</v>
      </c>
      <c r="E112" s="64">
        <v>82.142857142857139</v>
      </c>
      <c r="F112" s="64" t="s">
        <v>142</v>
      </c>
      <c r="G112" s="10">
        <v>3</v>
      </c>
      <c r="H112" s="10">
        <v>0</v>
      </c>
      <c r="I112" s="64">
        <v>0</v>
      </c>
      <c r="J112" s="64" t="s">
        <v>142</v>
      </c>
      <c r="K112" s="261">
        <v>43489.470833333296</v>
      </c>
      <c r="L112" s="261">
        <v>43489</v>
      </c>
      <c r="M112" s="7" t="s">
        <v>196</v>
      </c>
      <c r="N112" s="7" t="s">
        <v>39</v>
      </c>
      <c r="O112" s="7" t="s">
        <v>517</v>
      </c>
      <c r="P112" s="7" t="s">
        <v>142</v>
      </c>
    </row>
    <row r="113" spans="1:16" s="51" customFormat="1" x14ac:dyDescent="0.25">
      <c r="A113" s="7">
        <v>97</v>
      </c>
      <c r="B113" s="273" t="s">
        <v>288</v>
      </c>
      <c r="C113" s="10">
        <v>11</v>
      </c>
      <c r="D113" s="10">
        <v>9</v>
      </c>
      <c r="E113" s="64">
        <v>81.818181818181827</v>
      </c>
      <c r="F113" s="64" t="s">
        <v>142</v>
      </c>
      <c r="G113" s="10">
        <v>13</v>
      </c>
      <c r="H113" s="10">
        <v>11</v>
      </c>
      <c r="I113" s="64">
        <v>84.615384615384613</v>
      </c>
      <c r="J113" s="64" t="s">
        <v>142</v>
      </c>
      <c r="K113" s="261">
        <v>43486.586805555598</v>
      </c>
      <c r="L113" s="261">
        <v>43486</v>
      </c>
      <c r="M113" s="7" t="s">
        <v>178</v>
      </c>
      <c r="N113" s="7" t="s">
        <v>92</v>
      </c>
      <c r="O113" s="7" t="s">
        <v>521</v>
      </c>
      <c r="P113" s="7" t="s">
        <v>142</v>
      </c>
    </row>
    <row r="114" spans="1:16" s="51" customFormat="1" x14ac:dyDescent="0.25">
      <c r="A114" s="7">
        <v>128</v>
      </c>
      <c r="B114" s="273" t="s">
        <v>270</v>
      </c>
      <c r="C114" s="10">
        <v>43</v>
      </c>
      <c r="D114" s="10">
        <v>35</v>
      </c>
      <c r="E114" s="64">
        <v>81.395348837209298</v>
      </c>
      <c r="F114" s="64" t="s">
        <v>142</v>
      </c>
      <c r="G114" s="10">
        <v>35</v>
      </c>
      <c r="H114" s="10">
        <v>7</v>
      </c>
      <c r="I114" s="64">
        <v>20</v>
      </c>
      <c r="J114" s="64" t="s">
        <v>142</v>
      </c>
      <c r="K114" s="261">
        <v>43483.603472222203</v>
      </c>
      <c r="L114" s="261">
        <v>43483</v>
      </c>
      <c r="M114" s="7" t="s">
        <v>178</v>
      </c>
      <c r="N114" s="7" t="s">
        <v>92</v>
      </c>
      <c r="O114" s="7" t="s">
        <v>524</v>
      </c>
      <c r="P114" s="7" t="s">
        <v>142</v>
      </c>
    </row>
    <row r="115" spans="1:16" s="51" customFormat="1" x14ac:dyDescent="0.25">
      <c r="A115" s="7">
        <v>10</v>
      </c>
      <c r="B115" s="273" t="s">
        <v>285</v>
      </c>
      <c r="C115" s="10">
        <v>32</v>
      </c>
      <c r="D115" s="10">
        <v>26</v>
      </c>
      <c r="E115" s="64">
        <v>81.25</v>
      </c>
      <c r="F115" s="64" t="s">
        <v>142</v>
      </c>
      <c r="G115" s="10">
        <v>6</v>
      </c>
      <c r="H115" s="10">
        <v>2</v>
      </c>
      <c r="I115" s="64">
        <v>33.333333333333329</v>
      </c>
      <c r="J115" s="64" t="s">
        <v>142</v>
      </c>
      <c r="K115" s="261">
        <v>43490.718055555597</v>
      </c>
      <c r="L115" s="261">
        <v>43490</v>
      </c>
      <c r="M115" s="7" t="s">
        <v>196</v>
      </c>
      <c r="N115" s="7" t="s">
        <v>39</v>
      </c>
      <c r="O115" s="7" t="s">
        <v>517</v>
      </c>
      <c r="P115" s="7" t="s">
        <v>142</v>
      </c>
    </row>
    <row r="116" spans="1:16" s="51" customFormat="1" x14ac:dyDescent="0.25">
      <c r="A116" s="7">
        <v>355</v>
      </c>
      <c r="B116" s="273" t="s">
        <v>582</v>
      </c>
      <c r="C116" s="10">
        <v>5</v>
      </c>
      <c r="D116" s="10">
        <v>4</v>
      </c>
      <c r="E116" s="64">
        <v>80</v>
      </c>
      <c r="F116" s="64" t="s">
        <v>142</v>
      </c>
      <c r="G116" s="10">
        <v>0</v>
      </c>
      <c r="H116" s="10">
        <v>0</v>
      </c>
      <c r="I116" s="64" t="e">
        <v>#DIV/0!</v>
      </c>
      <c r="J116" s="64" t="s">
        <v>234</v>
      </c>
      <c r="K116" s="261">
        <v>43483.465972222199</v>
      </c>
      <c r="L116" s="261">
        <v>43483</v>
      </c>
      <c r="M116" s="7" t="s">
        <v>178</v>
      </c>
      <c r="N116" s="7" t="s">
        <v>8</v>
      </c>
      <c r="O116" s="7" t="s">
        <v>507</v>
      </c>
      <c r="P116" s="7" t="s">
        <v>142</v>
      </c>
    </row>
    <row r="117" spans="1:16" s="51" customFormat="1" x14ac:dyDescent="0.25">
      <c r="A117" s="7">
        <v>88</v>
      </c>
      <c r="B117" s="273" t="s">
        <v>191</v>
      </c>
      <c r="C117" s="10">
        <v>15</v>
      </c>
      <c r="D117" s="10">
        <v>12</v>
      </c>
      <c r="E117" s="64">
        <v>80</v>
      </c>
      <c r="F117" s="64" t="s">
        <v>142</v>
      </c>
      <c r="G117" s="10">
        <v>9</v>
      </c>
      <c r="H117" s="10">
        <v>7</v>
      </c>
      <c r="I117" s="64">
        <v>77.777777777777786</v>
      </c>
      <c r="J117" s="64" t="s">
        <v>142</v>
      </c>
      <c r="K117" s="261">
        <v>43483.511805555601</v>
      </c>
      <c r="L117" s="261">
        <v>43483</v>
      </c>
      <c r="M117" s="7" t="s">
        <v>176</v>
      </c>
      <c r="N117" s="7" t="s">
        <v>47</v>
      </c>
      <c r="O117" s="7" t="s">
        <v>514</v>
      </c>
      <c r="P117" s="7" t="s">
        <v>142</v>
      </c>
    </row>
    <row r="118" spans="1:16" s="51" customFormat="1" x14ac:dyDescent="0.25">
      <c r="A118" s="7">
        <v>314</v>
      </c>
      <c r="B118" s="273" t="s">
        <v>497</v>
      </c>
      <c r="C118" s="10">
        <v>5</v>
      </c>
      <c r="D118" s="10">
        <v>4</v>
      </c>
      <c r="E118" s="64">
        <v>80</v>
      </c>
      <c r="F118" s="64" t="s">
        <v>142</v>
      </c>
      <c r="G118" s="10">
        <v>0</v>
      </c>
      <c r="H118" s="10">
        <v>0</v>
      </c>
      <c r="I118" s="64" t="e">
        <v>#DIV/0!</v>
      </c>
      <c r="J118" s="64" t="s">
        <v>234</v>
      </c>
      <c r="K118" s="261">
        <v>43486.603472222203</v>
      </c>
      <c r="L118" s="261">
        <v>43486</v>
      </c>
      <c r="M118" s="7" t="s">
        <v>178</v>
      </c>
      <c r="N118" s="7" t="s">
        <v>8</v>
      </c>
      <c r="O118" s="7" t="s">
        <v>507</v>
      </c>
      <c r="P118" s="7" t="s">
        <v>142</v>
      </c>
    </row>
    <row r="119" spans="1:16" s="51" customFormat="1" x14ac:dyDescent="0.25">
      <c r="A119" s="7">
        <v>313</v>
      </c>
      <c r="B119" s="273" t="s">
        <v>496</v>
      </c>
      <c r="C119" s="10">
        <v>5</v>
      </c>
      <c r="D119" s="10">
        <v>4</v>
      </c>
      <c r="E119" s="64">
        <v>80</v>
      </c>
      <c r="F119" s="64" t="s">
        <v>142</v>
      </c>
      <c r="G119" s="10">
        <v>0</v>
      </c>
      <c r="H119" s="10">
        <v>0</v>
      </c>
      <c r="I119" s="64" t="e">
        <v>#DIV/0!</v>
      </c>
      <c r="J119" s="64" t="s">
        <v>234</v>
      </c>
      <c r="K119" s="261">
        <v>43486.604166666701</v>
      </c>
      <c r="L119" s="261">
        <v>43486</v>
      </c>
      <c r="M119" s="7" t="s">
        <v>178</v>
      </c>
      <c r="N119" s="7" t="s">
        <v>8</v>
      </c>
      <c r="O119" s="7" t="s">
        <v>507</v>
      </c>
      <c r="P119" s="7" t="s">
        <v>142</v>
      </c>
    </row>
    <row r="120" spans="1:16" s="51" customFormat="1" x14ac:dyDescent="0.25">
      <c r="A120" s="7">
        <v>372</v>
      </c>
      <c r="B120" s="273" t="s">
        <v>610</v>
      </c>
      <c r="C120" s="10">
        <v>5</v>
      </c>
      <c r="D120" s="10">
        <v>4</v>
      </c>
      <c r="E120" s="64">
        <v>80</v>
      </c>
      <c r="F120" s="64" t="s">
        <v>142</v>
      </c>
      <c r="G120" s="10">
        <v>0</v>
      </c>
      <c r="H120" s="10">
        <v>0</v>
      </c>
      <c r="I120" s="64" t="e">
        <v>#DIV/0!</v>
      </c>
      <c r="J120" s="64" t="s">
        <v>234</v>
      </c>
      <c r="K120" s="261">
        <v>43493.724305555603</v>
      </c>
      <c r="L120" s="261">
        <v>43493</v>
      </c>
      <c r="M120" s="7" t="s">
        <v>178</v>
      </c>
      <c r="N120" s="7" t="s">
        <v>8</v>
      </c>
      <c r="O120" s="7" t="s">
        <v>507</v>
      </c>
      <c r="P120" s="7" t="s">
        <v>142</v>
      </c>
    </row>
    <row r="121" spans="1:16" s="51" customFormat="1" x14ac:dyDescent="0.25">
      <c r="A121" s="7">
        <v>315</v>
      </c>
      <c r="B121" s="273" t="s">
        <v>498</v>
      </c>
      <c r="C121" s="10">
        <v>5</v>
      </c>
      <c r="D121" s="10">
        <v>4</v>
      </c>
      <c r="E121" s="64">
        <v>80</v>
      </c>
      <c r="F121" s="64" t="s">
        <v>142</v>
      </c>
      <c r="G121" s="10">
        <v>0</v>
      </c>
      <c r="H121" s="10">
        <v>0</v>
      </c>
      <c r="I121" s="64" t="e">
        <v>#DIV/0!</v>
      </c>
      <c r="J121" s="64" t="s">
        <v>234</v>
      </c>
      <c r="K121" s="261">
        <v>43494.440972222197</v>
      </c>
      <c r="L121" s="261">
        <v>43494</v>
      </c>
      <c r="M121" s="7" t="s">
        <v>178</v>
      </c>
      <c r="N121" s="7" t="s">
        <v>8</v>
      </c>
      <c r="O121" s="7" t="s">
        <v>507</v>
      </c>
      <c r="P121" s="7" t="s">
        <v>142</v>
      </c>
    </row>
    <row r="122" spans="1:16" s="51" customFormat="1" x14ac:dyDescent="0.25">
      <c r="A122" s="7">
        <v>259</v>
      </c>
      <c r="B122" s="273" t="s">
        <v>410</v>
      </c>
      <c r="C122" s="10">
        <v>20</v>
      </c>
      <c r="D122" s="10">
        <v>16</v>
      </c>
      <c r="E122" s="64">
        <v>80</v>
      </c>
      <c r="F122" s="64" t="s">
        <v>142</v>
      </c>
      <c r="G122" s="10">
        <v>2</v>
      </c>
      <c r="H122" s="10">
        <v>1</v>
      </c>
      <c r="I122" s="64">
        <v>50</v>
      </c>
      <c r="J122" s="64" t="s">
        <v>142</v>
      </c>
      <c r="K122" s="261">
        <v>43494.686111111099</v>
      </c>
      <c r="L122" s="261">
        <v>43494</v>
      </c>
      <c r="M122" s="7" t="s">
        <v>196</v>
      </c>
      <c r="N122" s="7" t="s">
        <v>39</v>
      </c>
      <c r="O122" s="7" t="s">
        <v>147</v>
      </c>
      <c r="P122" s="7" t="s">
        <v>142</v>
      </c>
    </row>
    <row r="123" spans="1:16" s="51" customFormat="1" x14ac:dyDescent="0.25">
      <c r="A123" s="7">
        <v>51</v>
      </c>
      <c r="B123" s="273" t="s">
        <v>229</v>
      </c>
      <c r="C123" s="10">
        <v>147</v>
      </c>
      <c r="D123" s="10">
        <v>117</v>
      </c>
      <c r="E123" s="64">
        <v>79.591836734693871</v>
      </c>
      <c r="F123" s="64" t="s">
        <v>142</v>
      </c>
      <c r="G123" s="10">
        <v>6</v>
      </c>
      <c r="H123" s="10">
        <v>0</v>
      </c>
      <c r="I123" s="64">
        <v>0</v>
      </c>
      <c r="J123" s="64" t="s">
        <v>142</v>
      </c>
      <c r="K123" s="261">
        <v>43490.558333333298</v>
      </c>
      <c r="L123" s="261">
        <v>43490</v>
      </c>
      <c r="M123" s="7" t="s">
        <v>180</v>
      </c>
      <c r="N123" s="7" t="s">
        <v>12</v>
      </c>
      <c r="O123" s="7" t="s">
        <v>508</v>
      </c>
      <c r="P123" s="7" t="s">
        <v>142</v>
      </c>
    </row>
    <row r="124" spans="1:16" s="51" customFormat="1" x14ac:dyDescent="0.25">
      <c r="A124" s="7">
        <v>167</v>
      </c>
      <c r="B124" s="273" t="s">
        <v>348</v>
      </c>
      <c r="C124" s="10">
        <v>14</v>
      </c>
      <c r="D124" s="10">
        <v>11</v>
      </c>
      <c r="E124" s="64">
        <v>78.571428571428569</v>
      </c>
      <c r="F124" s="64" t="s">
        <v>142</v>
      </c>
      <c r="G124" s="10">
        <v>0</v>
      </c>
      <c r="H124" s="10">
        <v>0</v>
      </c>
      <c r="I124" s="64" t="e">
        <v>#DIV/0!</v>
      </c>
      <c r="J124" s="64" t="s">
        <v>234</v>
      </c>
      <c r="K124" s="261">
        <v>43489.513888888898</v>
      </c>
      <c r="L124" s="261">
        <v>43489</v>
      </c>
      <c r="M124" s="7" t="s">
        <v>178</v>
      </c>
      <c r="N124" s="7" t="s">
        <v>8</v>
      </c>
      <c r="O124" s="7" t="s">
        <v>507</v>
      </c>
      <c r="P124" s="7" t="s">
        <v>142</v>
      </c>
    </row>
    <row r="125" spans="1:16" s="51" customFormat="1" x14ac:dyDescent="0.25">
      <c r="A125" s="7">
        <v>29</v>
      </c>
      <c r="B125" s="273" t="s">
        <v>206</v>
      </c>
      <c r="C125" s="10">
        <v>18</v>
      </c>
      <c r="D125" s="10">
        <v>14</v>
      </c>
      <c r="E125" s="64">
        <v>77.777777777777786</v>
      </c>
      <c r="F125" s="64" t="s">
        <v>142</v>
      </c>
      <c r="G125" s="10">
        <v>5</v>
      </c>
      <c r="H125" s="10">
        <v>1</v>
      </c>
      <c r="I125" s="64">
        <v>20</v>
      </c>
      <c r="J125" s="64" t="s">
        <v>142</v>
      </c>
      <c r="K125" s="261">
        <v>43488.785416666702</v>
      </c>
      <c r="L125" s="261">
        <v>43488</v>
      </c>
      <c r="M125" s="7" t="s">
        <v>196</v>
      </c>
      <c r="N125" s="7" t="s">
        <v>39</v>
      </c>
      <c r="O125" s="7" t="s">
        <v>701</v>
      </c>
      <c r="P125" s="7" t="s">
        <v>142</v>
      </c>
    </row>
    <row r="126" spans="1:16" s="51" customFormat="1" x14ac:dyDescent="0.25">
      <c r="A126" s="7">
        <v>108</v>
      </c>
      <c r="B126" s="273" t="s">
        <v>252</v>
      </c>
      <c r="C126" s="10">
        <v>90</v>
      </c>
      <c r="D126" s="10">
        <v>69</v>
      </c>
      <c r="E126" s="64">
        <v>76.666666666666671</v>
      </c>
      <c r="F126" s="64" t="s">
        <v>142</v>
      </c>
      <c r="G126" s="10">
        <v>10</v>
      </c>
      <c r="H126" s="10">
        <v>0</v>
      </c>
      <c r="I126" s="64">
        <v>0</v>
      </c>
      <c r="J126" s="64" t="s">
        <v>142</v>
      </c>
      <c r="K126" s="261">
        <v>43507.142361111102</v>
      </c>
      <c r="L126" s="261">
        <v>43507</v>
      </c>
      <c r="M126" s="7" t="s">
        <v>174</v>
      </c>
      <c r="N126" s="7" t="s">
        <v>62</v>
      </c>
      <c r="O126" s="7" t="s">
        <v>152</v>
      </c>
      <c r="P126" s="7" t="s">
        <v>142</v>
      </c>
    </row>
    <row r="127" spans="1:16" s="51" customFormat="1" x14ac:dyDescent="0.25">
      <c r="A127" s="7">
        <v>324</v>
      </c>
      <c r="B127" s="273" t="s">
        <v>618</v>
      </c>
      <c r="C127" s="10">
        <v>4</v>
      </c>
      <c r="D127" s="10">
        <v>3</v>
      </c>
      <c r="E127" s="64">
        <v>75</v>
      </c>
      <c r="F127" s="64" t="s">
        <v>142</v>
      </c>
      <c r="G127" s="10">
        <v>0</v>
      </c>
      <c r="H127" s="10">
        <v>0</v>
      </c>
      <c r="I127" s="64" t="e">
        <v>#DIV/0!</v>
      </c>
      <c r="J127" s="64" t="s">
        <v>234</v>
      </c>
      <c r="K127" s="261">
        <v>43486.509722222203</v>
      </c>
      <c r="L127" s="261">
        <v>43486</v>
      </c>
      <c r="M127" s="7" t="s">
        <v>178</v>
      </c>
      <c r="N127" s="7" t="s">
        <v>92</v>
      </c>
      <c r="O127" s="7" t="s">
        <v>521</v>
      </c>
      <c r="P127" s="7" t="s">
        <v>142</v>
      </c>
    </row>
    <row r="128" spans="1:16" s="51" customFormat="1" x14ac:dyDescent="0.25">
      <c r="A128" s="7">
        <v>116</v>
      </c>
      <c r="B128" s="273" t="s">
        <v>273</v>
      </c>
      <c r="C128" s="10">
        <v>28</v>
      </c>
      <c r="D128" s="10">
        <v>21</v>
      </c>
      <c r="E128" s="64">
        <v>75</v>
      </c>
      <c r="F128" s="64" t="s">
        <v>142</v>
      </c>
      <c r="G128" s="10">
        <v>1</v>
      </c>
      <c r="H128" s="10">
        <v>0</v>
      </c>
      <c r="I128" s="64">
        <v>0</v>
      </c>
      <c r="J128" s="64" t="s">
        <v>142</v>
      </c>
      <c r="K128" s="261">
        <v>43488.5756944444</v>
      </c>
      <c r="L128" s="261">
        <v>43488</v>
      </c>
      <c r="M128" s="7" t="s">
        <v>174</v>
      </c>
      <c r="N128" s="7" t="s">
        <v>62</v>
      </c>
      <c r="O128" s="7" t="s">
        <v>522</v>
      </c>
      <c r="P128" s="7" t="s">
        <v>142</v>
      </c>
    </row>
    <row r="129" spans="1:16" s="51" customFormat="1" x14ac:dyDescent="0.25">
      <c r="A129" s="7">
        <v>326</v>
      </c>
      <c r="B129" s="273" t="s">
        <v>189</v>
      </c>
      <c r="C129" s="10">
        <v>4</v>
      </c>
      <c r="D129" s="10">
        <v>3</v>
      </c>
      <c r="E129" s="64">
        <v>75</v>
      </c>
      <c r="F129" s="64" t="s">
        <v>142</v>
      </c>
      <c r="G129" s="10">
        <v>0</v>
      </c>
      <c r="H129" s="10">
        <v>0</v>
      </c>
      <c r="I129" s="64" t="e">
        <v>#DIV/0!</v>
      </c>
      <c r="J129" s="64" t="s">
        <v>234</v>
      </c>
      <c r="K129" s="261">
        <v>43495.538888888899</v>
      </c>
      <c r="L129" s="261">
        <v>43495</v>
      </c>
      <c r="M129" s="7" t="s">
        <v>178</v>
      </c>
      <c r="N129" s="7" t="s">
        <v>92</v>
      </c>
      <c r="O129" s="7" t="s">
        <v>521</v>
      </c>
      <c r="P129" s="7" t="s">
        <v>142</v>
      </c>
    </row>
    <row r="130" spans="1:16" s="51" customFormat="1" x14ac:dyDescent="0.25">
      <c r="A130" s="7">
        <v>409</v>
      </c>
      <c r="B130" s="273" t="s">
        <v>599</v>
      </c>
      <c r="C130" s="10">
        <v>8</v>
      </c>
      <c r="D130" s="10">
        <v>6</v>
      </c>
      <c r="E130" s="64">
        <v>75</v>
      </c>
      <c r="F130" s="64" t="s">
        <v>142</v>
      </c>
      <c r="G130" s="10">
        <v>0</v>
      </c>
      <c r="H130" s="10">
        <v>0</v>
      </c>
      <c r="I130" s="64" t="e">
        <v>#DIV/0!</v>
      </c>
      <c r="J130" s="64" t="s">
        <v>234</v>
      </c>
      <c r="K130" s="261">
        <v>43497.429861111101</v>
      </c>
      <c r="L130" s="261">
        <v>43497</v>
      </c>
      <c r="M130" s="7" t="s">
        <v>184</v>
      </c>
      <c r="N130" s="7" t="s">
        <v>44</v>
      </c>
      <c r="O130" s="7" t="s">
        <v>512</v>
      </c>
      <c r="P130" s="7" t="s">
        <v>142</v>
      </c>
    </row>
    <row r="131" spans="1:16" s="51" customFormat="1" x14ac:dyDescent="0.25">
      <c r="A131" s="7">
        <v>343</v>
      </c>
      <c r="B131" s="273" t="s">
        <v>639</v>
      </c>
      <c r="C131" s="10">
        <v>15</v>
      </c>
      <c r="D131" s="10">
        <v>11</v>
      </c>
      <c r="E131" s="64">
        <v>73.333333333333329</v>
      </c>
      <c r="F131" s="64" t="s">
        <v>142</v>
      </c>
      <c r="G131" s="10">
        <v>0</v>
      </c>
      <c r="H131" s="10">
        <v>0</v>
      </c>
      <c r="I131" s="64" t="e">
        <v>#DIV/0!</v>
      </c>
      <c r="J131" s="64" t="s">
        <v>234</v>
      </c>
      <c r="K131" s="261">
        <v>43494.558333333298</v>
      </c>
      <c r="L131" s="261">
        <v>43494</v>
      </c>
      <c r="M131" s="7" t="s">
        <v>178</v>
      </c>
      <c r="N131" s="7" t="s">
        <v>92</v>
      </c>
      <c r="O131" s="7" t="s">
        <v>521</v>
      </c>
      <c r="P131" s="7" t="s">
        <v>142</v>
      </c>
    </row>
    <row r="132" spans="1:16" s="51" customFormat="1" x14ac:dyDescent="0.25">
      <c r="A132" s="7">
        <v>117</v>
      </c>
      <c r="B132" s="273" t="s">
        <v>236</v>
      </c>
      <c r="C132" s="10">
        <v>62</v>
      </c>
      <c r="D132" s="10">
        <v>45</v>
      </c>
      <c r="E132" s="64">
        <v>72.58064516129032</v>
      </c>
      <c r="F132" s="64" t="s">
        <v>142</v>
      </c>
      <c r="G132" s="10">
        <v>0</v>
      </c>
      <c r="H132" s="10">
        <v>0</v>
      </c>
      <c r="I132" s="64" t="e">
        <v>#DIV/0!</v>
      </c>
      <c r="J132" s="64" t="s">
        <v>234</v>
      </c>
      <c r="K132" s="261">
        <v>43489.435416666704</v>
      </c>
      <c r="L132" s="261">
        <v>43489</v>
      </c>
      <c r="M132" s="7" t="s">
        <v>174</v>
      </c>
      <c r="N132" s="7" t="s">
        <v>62</v>
      </c>
      <c r="O132" s="7" t="s">
        <v>522</v>
      </c>
      <c r="P132" s="7" t="s">
        <v>142</v>
      </c>
    </row>
    <row r="133" spans="1:16" s="51" customFormat="1" x14ac:dyDescent="0.25">
      <c r="A133" s="7">
        <v>330</v>
      </c>
      <c r="B133" s="273" t="s">
        <v>569</v>
      </c>
      <c r="C133" s="10">
        <v>7</v>
      </c>
      <c r="D133" s="10">
        <v>5</v>
      </c>
      <c r="E133" s="64">
        <v>71.428571428571431</v>
      </c>
      <c r="F133" s="64" t="s">
        <v>142</v>
      </c>
      <c r="G133" s="10">
        <v>4</v>
      </c>
      <c r="H133" s="10">
        <v>1</v>
      </c>
      <c r="I133" s="64">
        <v>25</v>
      </c>
      <c r="J133" s="64" t="s">
        <v>142</v>
      </c>
      <c r="K133" s="261">
        <v>43487.65</v>
      </c>
      <c r="L133" s="261">
        <v>43487</v>
      </c>
      <c r="M133" s="7" t="s">
        <v>178</v>
      </c>
      <c r="N133" s="7" t="s">
        <v>8</v>
      </c>
      <c r="O133" s="7" t="s">
        <v>507</v>
      </c>
      <c r="P133" s="7" t="s">
        <v>142</v>
      </c>
    </row>
    <row r="134" spans="1:16" s="51" customFormat="1" x14ac:dyDescent="0.25">
      <c r="A134" s="7">
        <v>175</v>
      </c>
      <c r="B134" s="273" t="s">
        <v>400</v>
      </c>
      <c r="C134" s="10">
        <v>36</v>
      </c>
      <c r="D134" s="10">
        <v>25</v>
      </c>
      <c r="E134" s="64">
        <v>69.444444444444443</v>
      </c>
      <c r="F134" s="64" t="s">
        <v>142</v>
      </c>
      <c r="G134" s="10">
        <v>0</v>
      </c>
      <c r="H134" s="10">
        <v>0</v>
      </c>
      <c r="I134" s="64" t="e">
        <v>#DIV/0!</v>
      </c>
      <c r="J134" s="64" t="s">
        <v>234</v>
      </c>
      <c r="K134" s="261">
        <v>43489.631944444402</v>
      </c>
      <c r="L134" s="261">
        <v>43489</v>
      </c>
      <c r="M134" s="7" t="s">
        <v>184</v>
      </c>
      <c r="N134" s="7" t="s">
        <v>44</v>
      </c>
      <c r="O134" s="7" t="s">
        <v>519</v>
      </c>
      <c r="P134" s="7" t="s">
        <v>142</v>
      </c>
    </row>
    <row r="135" spans="1:16" s="51" customFormat="1" x14ac:dyDescent="0.25">
      <c r="A135" s="7">
        <v>152</v>
      </c>
      <c r="B135" s="273" t="s">
        <v>301</v>
      </c>
      <c r="C135" s="10">
        <v>16</v>
      </c>
      <c r="D135" s="10">
        <v>11</v>
      </c>
      <c r="E135" s="64">
        <v>68.75</v>
      </c>
      <c r="F135" s="64" t="s">
        <v>142</v>
      </c>
      <c r="G135" s="10">
        <v>0</v>
      </c>
      <c r="H135" s="10">
        <v>0</v>
      </c>
      <c r="I135" s="64" t="e">
        <v>#DIV/0!</v>
      </c>
      <c r="J135" s="64" t="s">
        <v>234</v>
      </c>
      <c r="K135" s="261">
        <v>43487.579861111102</v>
      </c>
      <c r="L135" s="261">
        <v>43487</v>
      </c>
      <c r="M135" s="7" t="s">
        <v>178</v>
      </c>
      <c r="N135" s="7" t="s">
        <v>92</v>
      </c>
      <c r="O135" s="7" t="s">
        <v>521</v>
      </c>
      <c r="P135" s="7" t="s">
        <v>142</v>
      </c>
    </row>
    <row r="136" spans="1:16" s="51" customFormat="1" x14ac:dyDescent="0.25">
      <c r="A136" s="7">
        <v>319</v>
      </c>
      <c r="B136" s="273" t="s">
        <v>627</v>
      </c>
      <c r="C136" s="10">
        <v>45</v>
      </c>
      <c r="D136" s="10">
        <v>30</v>
      </c>
      <c r="E136" s="64">
        <v>66.666666666666657</v>
      </c>
      <c r="F136" s="64" t="s">
        <v>142</v>
      </c>
      <c r="G136" s="10">
        <v>1</v>
      </c>
      <c r="H136" s="10">
        <v>0</v>
      </c>
      <c r="I136" s="64">
        <v>0</v>
      </c>
      <c r="J136" s="64" t="s">
        <v>142</v>
      </c>
      <c r="K136" s="261">
        <v>43495.491666666698</v>
      </c>
      <c r="L136" s="261">
        <v>43495</v>
      </c>
      <c r="M136" s="7" t="s">
        <v>178</v>
      </c>
      <c r="N136" s="7" t="s">
        <v>92</v>
      </c>
      <c r="O136" s="7" t="s">
        <v>521</v>
      </c>
      <c r="P136" s="7" t="s">
        <v>142</v>
      </c>
    </row>
    <row r="137" spans="1:16" s="51" customFormat="1" x14ac:dyDescent="0.25">
      <c r="A137" s="7">
        <v>25</v>
      </c>
      <c r="B137" s="273" t="s">
        <v>235</v>
      </c>
      <c r="C137" s="10">
        <v>9</v>
      </c>
      <c r="D137" s="10">
        <v>6</v>
      </c>
      <c r="E137" s="64">
        <v>66.666666666666657</v>
      </c>
      <c r="F137" s="64" t="s">
        <v>142</v>
      </c>
      <c r="G137" s="10">
        <v>0</v>
      </c>
      <c r="H137" s="10">
        <v>0</v>
      </c>
      <c r="I137" s="64" t="e">
        <v>#DIV/0!</v>
      </c>
      <c r="J137" s="64" t="s">
        <v>234</v>
      </c>
      <c r="K137" s="261">
        <v>43504.45</v>
      </c>
      <c r="L137" s="261">
        <v>43504</v>
      </c>
      <c r="M137" s="7" t="s">
        <v>184</v>
      </c>
      <c r="N137" s="7" t="s">
        <v>44</v>
      </c>
      <c r="O137" s="7" t="s">
        <v>519</v>
      </c>
      <c r="P137" s="7" t="s">
        <v>142</v>
      </c>
    </row>
    <row r="138" spans="1:16" s="51" customFormat="1" x14ac:dyDescent="0.25">
      <c r="A138" s="7">
        <v>365</v>
      </c>
      <c r="B138" s="273" t="s">
        <v>625</v>
      </c>
      <c r="C138" s="10">
        <v>3</v>
      </c>
      <c r="D138" s="10">
        <v>2</v>
      </c>
      <c r="E138" s="64">
        <v>66.666666666666657</v>
      </c>
      <c r="F138" s="64" t="s">
        <v>142</v>
      </c>
      <c r="G138" s="10">
        <v>17</v>
      </c>
      <c r="H138" s="10">
        <v>0</v>
      </c>
      <c r="I138" s="64">
        <v>0</v>
      </c>
      <c r="J138" s="64" t="s">
        <v>142</v>
      </c>
      <c r="K138" s="261">
        <v>43566.586111111101</v>
      </c>
      <c r="L138" s="261">
        <v>43486</v>
      </c>
      <c r="M138" s="7" t="s">
        <v>178</v>
      </c>
      <c r="N138" s="7" t="s">
        <v>8</v>
      </c>
      <c r="O138" s="7" t="s">
        <v>507</v>
      </c>
      <c r="P138" s="7" t="s">
        <v>142</v>
      </c>
    </row>
    <row r="139" spans="1:16" s="51" customFormat="1" ht="26.25" x14ac:dyDescent="0.25">
      <c r="A139" s="7">
        <v>370</v>
      </c>
      <c r="B139" s="273" t="s">
        <v>636</v>
      </c>
      <c r="C139" s="10">
        <v>11</v>
      </c>
      <c r="D139" s="10">
        <v>7</v>
      </c>
      <c r="E139" s="64">
        <v>63.636363636363633</v>
      </c>
      <c r="F139" s="64" t="s">
        <v>142</v>
      </c>
      <c r="G139" s="10">
        <v>0</v>
      </c>
      <c r="H139" s="10">
        <v>0</v>
      </c>
      <c r="I139" s="64" t="e">
        <v>#DIV/0!</v>
      </c>
      <c r="J139" s="64" t="s">
        <v>234</v>
      </c>
      <c r="K139" s="261">
        <v>43487.7006944444</v>
      </c>
      <c r="L139" s="261">
        <v>43487</v>
      </c>
      <c r="M139" s="7" t="s">
        <v>178</v>
      </c>
      <c r="N139" s="7" t="s">
        <v>92</v>
      </c>
      <c r="O139" s="7" t="s">
        <v>524</v>
      </c>
      <c r="P139" s="7" t="s">
        <v>142</v>
      </c>
    </row>
    <row r="140" spans="1:16" s="51" customFormat="1" x14ac:dyDescent="0.25">
      <c r="A140" s="7">
        <v>430</v>
      </c>
      <c r="B140" s="273" t="s">
        <v>586</v>
      </c>
      <c r="C140" s="10">
        <v>8</v>
      </c>
      <c r="D140" s="10">
        <v>5</v>
      </c>
      <c r="E140" s="64">
        <v>62.5</v>
      </c>
      <c r="F140" s="64" t="s">
        <v>142</v>
      </c>
      <c r="G140" s="10">
        <v>0</v>
      </c>
      <c r="H140" s="10">
        <v>0</v>
      </c>
      <c r="I140" s="64" t="e">
        <v>#DIV/0!</v>
      </c>
      <c r="J140" s="64" t="s">
        <v>234</v>
      </c>
      <c r="K140" s="261">
        <v>43565</v>
      </c>
      <c r="L140" s="261">
        <v>43565</v>
      </c>
      <c r="M140" s="7" t="s">
        <v>184</v>
      </c>
      <c r="N140" s="7" t="s">
        <v>44</v>
      </c>
      <c r="O140" s="7" t="s">
        <v>512</v>
      </c>
      <c r="P140" s="7" t="s">
        <v>142</v>
      </c>
    </row>
    <row r="141" spans="1:16" s="51" customFormat="1" x14ac:dyDescent="0.25">
      <c r="A141" s="7">
        <v>254</v>
      </c>
      <c r="B141" s="273" t="s">
        <v>346</v>
      </c>
      <c r="C141" s="10">
        <v>13</v>
      </c>
      <c r="D141" s="10">
        <v>8</v>
      </c>
      <c r="E141" s="64">
        <v>61.53846153846154</v>
      </c>
      <c r="F141" s="64" t="s">
        <v>142</v>
      </c>
      <c r="G141" s="10">
        <v>6</v>
      </c>
      <c r="H141" s="10">
        <v>6</v>
      </c>
      <c r="I141" s="64">
        <v>100</v>
      </c>
      <c r="J141" s="64" t="s">
        <v>142</v>
      </c>
      <c r="K141" s="261">
        <v>43564.412499999999</v>
      </c>
      <c r="L141" s="261">
        <v>43555</v>
      </c>
      <c r="M141" s="7" t="s">
        <v>178</v>
      </c>
      <c r="N141" s="7" t="s">
        <v>92</v>
      </c>
      <c r="O141" s="7" t="s">
        <v>521</v>
      </c>
      <c r="P141" s="7" t="s">
        <v>142</v>
      </c>
    </row>
    <row r="142" spans="1:16" s="51" customFormat="1" x14ac:dyDescent="0.25">
      <c r="A142" s="7">
        <v>408</v>
      </c>
      <c r="B142" s="273" t="s">
        <v>572</v>
      </c>
      <c r="C142" s="10">
        <v>7</v>
      </c>
      <c r="D142" s="10">
        <v>4</v>
      </c>
      <c r="E142" s="64">
        <v>57.142857142857139</v>
      </c>
      <c r="F142" s="64" t="s">
        <v>142</v>
      </c>
      <c r="G142" s="10">
        <v>0</v>
      </c>
      <c r="H142" s="10">
        <v>0</v>
      </c>
      <c r="I142" s="64" t="e">
        <v>#DIV/0!</v>
      </c>
      <c r="J142" s="64" t="s">
        <v>234</v>
      </c>
      <c r="K142" s="261">
        <v>43497.429166666698</v>
      </c>
      <c r="L142" s="261">
        <v>43497</v>
      </c>
      <c r="M142" s="7" t="s">
        <v>184</v>
      </c>
      <c r="N142" s="7" t="s">
        <v>44</v>
      </c>
      <c r="O142" s="7" t="s">
        <v>512</v>
      </c>
      <c r="P142" s="7" t="s">
        <v>142</v>
      </c>
    </row>
    <row r="143" spans="1:16" s="51" customFormat="1" x14ac:dyDescent="0.25">
      <c r="A143" s="7">
        <v>375</v>
      </c>
      <c r="B143" s="273" t="s">
        <v>614</v>
      </c>
      <c r="C143" s="10">
        <v>9</v>
      </c>
      <c r="D143" s="10">
        <v>5</v>
      </c>
      <c r="E143" s="64">
        <v>55.555555555555557</v>
      </c>
      <c r="F143" s="64" t="s">
        <v>142</v>
      </c>
      <c r="G143" s="10">
        <v>4</v>
      </c>
      <c r="H143" s="10">
        <v>0</v>
      </c>
      <c r="I143" s="64">
        <v>0</v>
      </c>
      <c r="J143" s="64" t="s">
        <v>142</v>
      </c>
      <c r="K143" s="261">
        <v>43500.6472222222</v>
      </c>
      <c r="L143" s="261">
        <v>43500</v>
      </c>
      <c r="M143" s="7" t="s">
        <v>178</v>
      </c>
      <c r="N143" s="7" t="s">
        <v>92</v>
      </c>
      <c r="O143" s="7" t="s">
        <v>521</v>
      </c>
      <c r="P143" s="7" t="s">
        <v>142</v>
      </c>
    </row>
    <row r="144" spans="1:16" s="51" customFormat="1" x14ac:dyDescent="0.25">
      <c r="A144" s="7">
        <v>151</v>
      </c>
      <c r="B144" s="273" t="s">
        <v>238</v>
      </c>
      <c r="C144" s="10">
        <v>11</v>
      </c>
      <c r="D144" s="10">
        <v>6</v>
      </c>
      <c r="E144" s="64">
        <v>54.54545454545454</v>
      </c>
      <c r="F144" s="64" t="s">
        <v>142</v>
      </c>
      <c r="G144" s="10">
        <v>4</v>
      </c>
      <c r="H144" s="10">
        <v>2</v>
      </c>
      <c r="I144" s="64">
        <v>50</v>
      </c>
      <c r="J144" s="64" t="s">
        <v>142</v>
      </c>
      <c r="K144" s="261">
        <v>43487.514583333301</v>
      </c>
      <c r="L144" s="261">
        <v>43487</v>
      </c>
      <c r="M144" s="7" t="s">
        <v>178</v>
      </c>
      <c r="N144" s="7" t="s">
        <v>92</v>
      </c>
      <c r="O144" s="7" t="s">
        <v>521</v>
      </c>
      <c r="P144" s="7" t="s">
        <v>142</v>
      </c>
    </row>
    <row r="145" spans="1:16" s="51" customFormat="1" x14ac:dyDescent="0.25">
      <c r="A145" s="7">
        <v>256</v>
      </c>
      <c r="B145" s="273" t="s">
        <v>390</v>
      </c>
      <c r="C145" s="10">
        <v>2</v>
      </c>
      <c r="D145" s="10">
        <v>1</v>
      </c>
      <c r="E145" s="64">
        <v>50</v>
      </c>
      <c r="F145" s="64" t="s">
        <v>142</v>
      </c>
      <c r="G145" s="10">
        <v>0</v>
      </c>
      <c r="H145" s="10">
        <v>0</v>
      </c>
      <c r="I145" s="64" t="e">
        <v>#DIV/0!</v>
      </c>
      <c r="J145" s="64" t="s">
        <v>234</v>
      </c>
      <c r="K145" s="261">
        <v>43487.603472222203</v>
      </c>
      <c r="L145" s="261">
        <v>43487</v>
      </c>
      <c r="M145" s="7" t="s">
        <v>196</v>
      </c>
      <c r="N145" s="7" t="s">
        <v>39</v>
      </c>
      <c r="O145" s="7" t="s">
        <v>517</v>
      </c>
      <c r="P145" s="7" t="s">
        <v>142</v>
      </c>
    </row>
    <row r="146" spans="1:16" s="51" customFormat="1" x14ac:dyDescent="0.25">
      <c r="A146" s="7">
        <v>383</v>
      </c>
      <c r="B146" s="273" t="s">
        <v>646</v>
      </c>
      <c r="C146" s="10">
        <v>4</v>
      </c>
      <c r="D146" s="10">
        <v>2</v>
      </c>
      <c r="E146" s="64">
        <v>50</v>
      </c>
      <c r="F146" s="64" t="s">
        <v>142</v>
      </c>
      <c r="G146" s="10">
        <v>0</v>
      </c>
      <c r="H146" s="10">
        <v>0</v>
      </c>
      <c r="I146" s="64" t="e">
        <v>#DIV/0!</v>
      </c>
      <c r="J146" s="64" t="s">
        <v>234</v>
      </c>
      <c r="K146" s="261">
        <v>43500.490277777797</v>
      </c>
      <c r="L146" s="261">
        <v>43500</v>
      </c>
      <c r="M146" s="7" t="s">
        <v>178</v>
      </c>
      <c r="N146" s="7" t="s">
        <v>92</v>
      </c>
      <c r="O146" s="7" t="s">
        <v>521</v>
      </c>
      <c r="P146" s="7" t="s">
        <v>142</v>
      </c>
    </row>
    <row r="147" spans="1:16" s="51" customFormat="1" x14ac:dyDescent="0.25">
      <c r="A147" s="7">
        <v>433</v>
      </c>
      <c r="B147" s="273" t="s">
        <v>704</v>
      </c>
      <c r="C147" s="10">
        <v>154</v>
      </c>
      <c r="D147" s="10">
        <v>73</v>
      </c>
      <c r="E147" s="64">
        <v>47.402597402597401</v>
      </c>
      <c r="F147" s="64" t="s">
        <v>142</v>
      </c>
      <c r="G147" s="10">
        <v>0</v>
      </c>
      <c r="H147" s="10">
        <v>0</v>
      </c>
      <c r="I147" s="64" t="e">
        <v>#DIV/0!</v>
      </c>
      <c r="J147" s="64" t="s">
        <v>234</v>
      </c>
      <c r="K147" s="261">
        <v>43544.551388888904</v>
      </c>
      <c r="L147" s="261">
        <v>43544</v>
      </c>
      <c r="M147" s="7" t="s">
        <v>196</v>
      </c>
      <c r="N147" s="7" t="s">
        <v>39</v>
      </c>
      <c r="O147" s="7" t="s">
        <v>147</v>
      </c>
      <c r="P147" s="7" t="s">
        <v>142</v>
      </c>
    </row>
    <row r="148" spans="1:16" s="51" customFormat="1" ht="26.25" x14ac:dyDescent="0.25">
      <c r="A148" s="7">
        <v>371</v>
      </c>
      <c r="B148" s="273" t="s">
        <v>644</v>
      </c>
      <c r="C148" s="10">
        <v>11</v>
      </c>
      <c r="D148" s="10">
        <v>5</v>
      </c>
      <c r="E148" s="64">
        <v>45.454545454545453</v>
      </c>
      <c r="F148" s="64" t="s">
        <v>142</v>
      </c>
      <c r="G148" s="10">
        <v>1</v>
      </c>
      <c r="H148" s="10">
        <v>0</v>
      </c>
      <c r="I148" s="64">
        <v>0</v>
      </c>
      <c r="J148" s="64" t="s">
        <v>142</v>
      </c>
      <c r="K148" s="261">
        <v>43487.690277777801</v>
      </c>
      <c r="L148" s="261">
        <v>43487</v>
      </c>
      <c r="M148" s="7" t="s">
        <v>178</v>
      </c>
      <c r="N148" s="7" t="s">
        <v>92</v>
      </c>
      <c r="O148" s="7" t="s">
        <v>524</v>
      </c>
      <c r="P148" s="7" t="s">
        <v>142</v>
      </c>
    </row>
    <row r="149" spans="1:16" s="51" customFormat="1" x14ac:dyDescent="0.25">
      <c r="A149" s="7">
        <v>377</v>
      </c>
      <c r="B149" s="273" t="s">
        <v>590</v>
      </c>
      <c r="C149" s="10">
        <v>6</v>
      </c>
      <c r="D149" s="10">
        <v>2</v>
      </c>
      <c r="E149" s="64">
        <v>33.333333333333329</v>
      </c>
      <c r="F149" s="64" t="s">
        <v>142</v>
      </c>
      <c r="G149" s="10">
        <v>0</v>
      </c>
      <c r="H149" s="10">
        <v>0</v>
      </c>
      <c r="I149" s="64" t="e">
        <v>#DIV/0!</v>
      </c>
      <c r="J149" s="64" t="s">
        <v>234</v>
      </c>
      <c r="K149" s="261">
        <v>43501.851388888899</v>
      </c>
      <c r="L149" s="261">
        <v>43501</v>
      </c>
      <c r="M149" s="7" t="s">
        <v>178</v>
      </c>
      <c r="N149" s="7" t="s">
        <v>92</v>
      </c>
      <c r="O149" s="7" t="s">
        <v>521</v>
      </c>
      <c r="P149" s="7" t="s">
        <v>142</v>
      </c>
    </row>
    <row r="150" spans="1:16" s="51" customFormat="1" x14ac:dyDescent="0.25">
      <c r="A150" s="7">
        <v>356</v>
      </c>
      <c r="B150" s="273" t="s">
        <v>587</v>
      </c>
      <c r="C150" s="10">
        <v>10</v>
      </c>
      <c r="D150" s="10">
        <v>2</v>
      </c>
      <c r="E150" s="64">
        <v>20</v>
      </c>
      <c r="F150" s="64" t="s">
        <v>142</v>
      </c>
      <c r="G150" s="10">
        <v>0</v>
      </c>
      <c r="H150" s="10">
        <v>0</v>
      </c>
      <c r="I150" s="64" t="e">
        <v>#DIV/0!</v>
      </c>
      <c r="J150" s="64" t="s">
        <v>234</v>
      </c>
      <c r="K150" s="261">
        <v>43497.386805555601</v>
      </c>
      <c r="L150" s="261">
        <v>43497</v>
      </c>
      <c r="M150" s="7" t="s">
        <v>205</v>
      </c>
      <c r="N150" s="7" t="s">
        <v>8</v>
      </c>
      <c r="O150" s="7" t="s">
        <v>509</v>
      </c>
      <c r="P150" s="7" t="s">
        <v>142</v>
      </c>
    </row>
    <row r="151" spans="1:16" s="51" customFormat="1" x14ac:dyDescent="0.25">
      <c r="A151" s="7">
        <v>368</v>
      </c>
      <c r="B151" s="273" t="s">
        <v>613</v>
      </c>
      <c r="C151" s="10">
        <v>24</v>
      </c>
      <c r="D151" s="10">
        <v>1</v>
      </c>
      <c r="E151" s="64">
        <v>4.1666666666666661</v>
      </c>
      <c r="F151" s="64" t="s">
        <v>142</v>
      </c>
      <c r="G151" s="10">
        <v>0</v>
      </c>
      <c r="H151" s="10">
        <v>0</v>
      </c>
      <c r="I151" s="64" t="e">
        <v>#DIV/0!</v>
      </c>
      <c r="J151" s="64" t="s">
        <v>234</v>
      </c>
      <c r="K151" s="261">
        <v>43488.7097222222</v>
      </c>
      <c r="L151" s="261">
        <v>43487</v>
      </c>
      <c r="M151" s="7" t="s">
        <v>178</v>
      </c>
      <c r="N151" s="7" t="s">
        <v>92</v>
      </c>
      <c r="O151" s="7" t="s">
        <v>524</v>
      </c>
      <c r="P151" s="7" t="s">
        <v>142</v>
      </c>
    </row>
    <row r="152" spans="1:16" s="51" customFormat="1" x14ac:dyDescent="0.25">
      <c r="A152" s="7">
        <v>384</v>
      </c>
      <c r="B152" s="273" t="s">
        <v>583</v>
      </c>
      <c r="C152" s="10">
        <v>8</v>
      </c>
      <c r="D152" s="10">
        <v>0</v>
      </c>
      <c r="E152" s="64">
        <v>0</v>
      </c>
      <c r="F152" s="64" t="s">
        <v>142</v>
      </c>
      <c r="G152" s="10">
        <v>8</v>
      </c>
      <c r="H152" s="10">
        <v>0</v>
      </c>
      <c r="I152" s="64">
        <v>0</v>
      </c>
      <c r="J152" s="64" t="s">
        <v>142</v>
      </c>
      <c r="K152" s="261">
        <v>43563.693749999999</v>
      </c>
      <c r="L152" s="261">
        <v>43563</v>
      </c>
      <c r="M152" s="7" t="s">
        <v>178</v>
      </c>
      <c r="N152" s="7" t="s">
        <v>92</v>
      </c>
      <c r="O152" s="7" t="s">
        <v>524</v>
      </c>
      <c r="P152" s="7" t="s">
        <v>142</v>
      </c>
    </row>
    <row r="153" spans="1:16" s="51" customFormat="1" ht="26.25" x14ac:dyDescent="0.25">
      <c r="A153" s="7">
        <v>367</v>
      </c>
      <c r="B153" s="273" t="s">
        <v>624</v>
      </c>
      <c r="C153" s="10">
        <v>3</v>
      </c>
      <c r="D153" s="10">
        <v>0</v>
      </c>
      <c r="E153" s="64">
        <v>0</v>
      </c>
      <c r="F153" s="64" t="s">
        <v>142</v>
      </c>
      <c r="G153" s="10">
        <v>29</v>
      </c>
      <c r="H153" s="10">
        <v>0</v>
      </c>
      <c r="I153" s="64">
        <v>0</v>
      </c>
      <c r="J153" s="64" t="s">
        <v>142</v>
      </c>
      <c r="K153" s="261">
        <v>43578.559027777803</v>
      </c>
      <c r="L153" s="261">
        <v>43578</v>
      </c>
      <c r="M153" s="7" t="s">
        <v>178</v>
      </c>
      <c r="N153" s="7" t="s">
        <v>92</v>
      </c>
      <c r="O153" s="7" t="s">
        <v>521</v>
      </c>
      <c r="P153" s="7" t="s">
        <v>142</v>
      </c>
    </row>
    <row r="154" spans="1:16" s="51" customFormat="1" ht="26.25" x14ac:dyDescent="0.25">
      <c r="A154" s="7">
        <v>364</v>
      </c>
      <c r="B154" s="273" t="s">
        <v>608</v>
      </c>
      <c r="C154" s="10">
        <v>0</v>
      </c>
      <c r="D154" s="10">
        <v>0</v>
      </c>
      <c r="E154" s="64" t="e">
        <v>#DIV/0!</v>
      </c>
      <c r="F154" s="64" t="s">
        <v>234</v>
      </c>
      <c r="G154" s="10">
        <v>0</v>
      </c>
      <c r="H154" s="10">
        <v>0</v>
      </c>
      <c r="I154" s="64" t="e">
        <v>#DIV/0!</v>
      </c>
      <c r="J154" s="64" t="s">
        <v>234</v>
      </c>
      <c r="K154" s="261">
        <v>43487.706944444399</v>
      </c>
      <c r="L154" s="261">
        <v>43487</v>
      </c>
      <c r="M154" s="7" t="s">
        <v>178</v>
      </c>
      <c r="N154" s="7" t="s">
        <v>92</v>
      </c>
      <c r="O154" s="7" t="s">
        <v>524</v>
      </c>
      <c r="P154" s="7" t="s">
        <v>142</v>
      </c>
    </row>
    <row r="155" spans="1:16" s="51" customFormat="1" x14ac:dyDescent="0.25">
      <c r="A155" s="7">
        <v>333</v>
      </c>
      <c r="B155" s="273" t="s">
        <v>349</v>
      </c>
      <c r="C155" s="10">
        <v>0</v>
      </c>
      <c r="D155" s="10">
        <v>0</v>
      </c>
      <c r="E155" s="64" t="e">
        <v>#DIV/0!</v>
      </c>
      <c r="F155" s="64" t="s">
        <v>234</v>
      </c>
      <c r="G155" s="10">
        <v>2</v>
      </c>
      <c r="H155" s="10">
        <v>2</v>
      </c>
      <c r="I155" s="64">
        <v>100</v>
      </c>
      <c r="J155" s="64" t="s">
        <v>142</v>
      </c>
      <c r="K155" s="261">
        <v>43490.673611111102</v>
      </c>
      <c r="L155" s="261">
        <v>43490</v>
      </c>
      <c r="M155" s="7" t="s">
        <v>178</v>
      </c>
      <c r="N155" s="7" t="s">
        <v>92</v>
      </c>
      <c r="O155" s="7" t="s">
        <v>521</v>
      </c>
      <c r="P155" s="7" t="s">
        <v>142</v>
      </c>
    </row>
    <row r="156" spans="1:16" s="51" customFormat="1" ht="26.25" x14ac:dyDescent="0.25">
      <c r="A156" s="7">
        <v>381</v>
      </c>
      <c r="B156" s="273" t="s">
        <v>600</v>
      </c>
      <c r="C156" s="10">
        <v>0</v>
      </c>
      <c r="D156" s="10">
        <v>0</v>
      </c>
      <c r="E156" s="64" t="e">
        <v>#DIV/0!</v>
      </c>
      <c r="F156" s="64" t="s">
        <v>234</v>
      </c>
      <c r="G156" s="10">
        <v>1</v>
      </c>
      <c r="H156" s="10">
        <v>0</v>
      </c>
      <c r="I156" s="64">
        <v>0</v>
      </c>
      <c r="J156" s="64" t="s">
        <v>142</v>
      </c>
      <c r="K156" s="261">
        <v>43495.566666666702</v>
      </c>
      <c r="L156" s="261">
        <v>43488</v>
      </c>
      <c r="M156" s="7" t="s">
        <v>178</v>
      </c>
      <c r="N156" s="7" t="s">
        <v>92</v>
      </c>
      <c r="O156" s="7" t="s">
        <v>521</v>
      </c>
      <c r="P156" s="7" t="s">
        <v>142</v>
      </c>
    </row>
    <row r="157" spans="1:16" s="51" customFormat="1" x14ac:dyDescent="0.25">
      <c r="A157" s="7">
        <v>374</v>
      </c>
      <c r="B157" s="273" t="s">
        <v>612</v>
      </c>
      <c r="C157" s="10">
        <v>0</v>
      </c>
      <c r="D157" s="10">
        <v>0</v>
      </c>
      <c r="E157" s="64" t="e">
        <v>#DIV/0!</v>
      </c>
      <c r="F157" s="64" t="s">
        <v>234</v>
      </c>
      <c r="G157" s="10">
        <v>5</v>
      </c>
      <c r="H157" s="10">
        <v>5</v>
      </c>
      <c r="I157" s="64">
        <v>100</v>
      </c>
      <c r="J157" s="64" t="s">
        <v>142</v>
      </c>
      <c r="K157" s="261">
        <v>43500.472222222197</v>
      </c>
      <c r="L157" s="261">
        <v>43487</v>
      </c>
      <c r="M157" s="7" t="s">
        <v>178</v>
      </c>
      <c r="N157" s="7" t="s">
        <v>92</v>
      </c>
      <c r="O157" s="7" t="s">
        <v>521</v>
      </c>
      <c r="P157" s="7" t="s">
        <v>142</v>
      </c>
    </row>
    <row r="158" spans="1:16" s="51" customFormat="1" x14ac:dyDescent="0.25">
      <c r="A158" s="7">
        <v>224</v>
      </c>
      <c r="B158" s="273" t="s">
        <v>448</v>
      </c>
      <c r="C158" s="10">
        <v>0</v>
      </c>
      <c r="D158" s="10">
        <v>0</v>
      </c>
      <c r="E158" s="64" t="e">
        <v>#DIV/0!</v>
      </c>
      <c r="F158" s="64" t="s">
        <v>234</v>
      </c>
      <c r="G158" s="10">
        <v>2</v>
      </c>
      <c r="H158" s="10">
        <v>0</v>
      </c>
      <c r="I158" s="64">
        <v>0</v>
      </c>
      <c r="J158" s="64" t="s">
        <v>142</v>
      </c>
      <c r="K158" s="261">
        <v>43500.513888888898</v>
      </c>
      <c r="L158" s="261">
        <v>43500</v>
      </c>
      <c r="M158" s="7" t="s">
        <v>178</v>
      </c>
      <c r="N158" s="7" t="s">
        <v>8</v>
      </c>
      <c r="O158" s="7" t="s">
        <v>507</v>
      </c>
      <c r="P158" s="7" t="s">
        <v>142</v>
      </c>
    </row>
    <row r="159" spans="1:16" s="51" customFormat="1" x14ac:dyDescent="0.25">
      <c r="A159" s="7">
        <v>148</v>
      </c>
      <c r="B159" s="273" t="s">
        <v>355</v>
      </c>
      <c r="C159" s="10">
        <v>0</v>
      </c>
      <c r="D159" s="10">
        <v>0</v>
      </c>
      <c r="E159" s="64" t="e">
        <v>#DIV/0!</v>
      </c>
      <c r="F159" s="64" t="s">
        <v>234</v>
      </c>
      <c r="G159" s="10">
        <v>10</v>
      </c>
      <c r="H159" s="10">
        <v>2</v>
      </c>
      <c r="I159" s="64">
        <v>20</v>
      </c>
      <c r="J159" s="64" t="s">
        <v>142</v>
      </c>
      <c r="K159" s="261">
        <v>43502.034027777801</v>
      </c>
      <c r="L159" s="261">
        <v>43500</v>
      </c>
      <c r="M159" s="7" t="s">
        <v>178</v>
      </c>
      <c r="N159" s="7" t="s">
        <v>92</v>
      </c>
      <c r="O159" s="7" t="s">
        <v>521</v>
      </c>
      <c r="P159" s="7" t="s">
        <v>142</v>
      </c>
    </row>
    <row r="160" spans="1:16" s="51" customFormat="1" x14ac:dyDescent="0.25">
      <c r="A160" s="7">
        <v>4</v>
      </c>
      <c r="B160" s="273" t="s">
        <v>237</v>
      </c>
      <c r="C160" s="10">
        <v>0</v>
      </c>
      <c r="D160" s="10">
        <v>0</v>
      </c>
      <c r="E160" s="64" t="e">
        <v>#DIV/0!</v>
      </c>
      <c r="F160" s="64" t="s">
        <v>234</v>
      </c>
      <c r="G160" s="10">
        <v>8</v>
      </c>
      <c r="H160" s="10">
        <v>6</v>
      </c>
      <c r="I160" s="64">
        <v>75</v>
      </c>
      <c r="J160" s="64" t="s">
        <v>142</v>
      </c>
      <c r="K160" s="261">
        <v>43504.391666666699</v>
      </c>
      <c r="L160" s="261">
        <v>43502</v>
      </c>
      <c r="M160" s="7" t="s">
        <v>184</v>
      </c>
      <c r="N160" s="7" t="s">
        <v>44</v>
      </c>
      <c r="O160" s="7" t="s">
        <v>512</v>
      </c>
      <c r="P160" s="7" t="s">
        <v>142</v>
      </c>
    </row>
    <row r="161" spans="1:16" s="51" customFormat="1" x14ac:dyDescent="0.25">
      <c r="A161" s="7">
        <v>53</v>
      </c>
      <c r="B161" s="273" t="s">
        <v>393</v>
      </c>
      <c r="C161" s="10">
        <v>0</v>
      </c>
      <c r="D161" s="10">
        <v>0</v>
      </c>
      <c r="E161" s="64" t="e">
        <v>#DIV/0!</v>
      </c>
      <c r="F161" s="64" t="s">
        <v>234</v>
      </c>
      <c r="G161" s="10">
        <v>12</v>
      </c>
      <c r="H161" s="10">
        <v>8</v>
      </c>
      <c r="I161" s="64">
        <v>66.666666666666657</v>
      </c>
      <c r="J161" s="64" t="s">
        <v>142</v>
      </c>
      <c r="K161" s="261">
        <v>43504.462500000001</v>
      </c>
      <c r="L161" s="261">
        <v>43504</v>
      </c>
      <c r="M161" s="7" t="s">
        <v>205</v>
      </c>
      <c r="N161" s="7" t="s">
        <v>8</v>
      </c>
      <c r="O161" s="7" t="s">
        <v>509</v>
      </c>
      <c r="P161" s="7" t="s">
        <v>142</v>
      </c>
    </row>
    <row r="162" spans="1:16" s="51" customFormat="1" x14ac:dyDescent="0.25">
      <c r="A162" s="7">
        <v>245</v>
      </c>
      <c r="B162" s="273" t="s">
        <v>345</v>
      </c>
      <c r="C162" s="10">
        <v>0</v>
      </c>
      <c r="D162" s="10">
        <v>0</v>
      </c>
      <c r="E162" s="64" t="e">
        <v>#DIV/0!</v>
      </c>
      <c r="F162" s="64" t="s">
        <v>234</v>
      </c>
      <c r="G162" s="10">
        <v>8</v>
      </c>
      <c r="H162" s="10">
        <v>2</v>
      </c>
      <c r="I162" s="64">
        <v>25</v>
      </c>
      <c r="J162" s="64" t="s">
        <v>142</v>
      </c>
      <c r="K162" s="261">
        <v>43563.497916666704</v>
      </c>
      <c r="L162" s="261">
        <v>43517</v>
      </c>
      <c r="M162" s="7" t="s">
        <v>178</v>
      </c>
      <c r="N162" s="7" t="s">
        <v>92</v>
      </c>
      <c r="O162" s="7" t="s">
        <v>521</v>
      </c>
      <c r="P162" s="7" t="s">
        <v>142</v>
      </c>
    </row>
    <row r="163" spans="1:16" s="51" customFormat="1" x14ac:dyDescent="0.25">
      <c r="A163" s="7">
        <v>308</v>
      </c>
      <c r="B163" s="273" t="s">
        <v>331</v>
      </c>
      <c r="C163" s="10">
        <v>8</v>
      </c>
      <c r="D163" s="10">
        <v>8</v>
      </c>
      <c r="E163" s="64">
        <v>100</v>
      </c>
      <c r="F163" s="64" t="s">
        <v>142</v>
      </c>
      <c r="G163" s="10">
        <v>0</v>
      </c>
      <c r="H163" s="10">
        <v>0</v>
      </c>
      <c r="I163" s="64" t="e">
        <v>#DIV/0!</v>
      </c>
      <c r="J163" s="64" t="s">
        <v>234</v>
      </c>
      <c r="K163" s="261">
        <v>43483.504861111098</v>
      </c>
      <c r="L163" s="261">
        <v>43483</v>
      </c>
      <c r="M163" s="7" t="s">
        <v>196</v>
      </c>
      <c r="N163" s="7" t="s">
        <v>39</v>
      </c>
      <c r="O163" s="7" t="s">
        <v>147</v>
      </c>
      <c r="P163" s="7" t="s">
        <v>234</v>
      </c>
    </row>
    <row r="164" spans="1:16" s="51" customFormat="1" x14ac:dyDescent="0.25">
      <c r="A164" s="7">
        <v>306</v>
      </c>
      <c r="B164" s="273" t="s">
        <v>338</v>
      </c>
      <c r="C164" s="10">
        <v>1</v>
      </c>
      <c r="D164" s="10">
        <v>1</v>
      </c>
      <c r="E164" s="64">
        <v>100</v>
      </c>
      <c r="F164" s="64" t="s">
        <v>142</v>
      </c>
      <c r="G164" s="10">
        <v>0</v>
      </c>
      <c r="H164" s="10">
        <v>0</v>
      </c>
      <c r="I164" s="64" t="e">
        <v>#DIV/0!</v>
      </c>
      <c r="J164" s="64" t="s">
        <v>234</v>
      </c>
      <c r="K164" s="261">
        <v>43483.505555555603</v>
      </c>
      <c r="L164" s="261">
        <v>43483</v>
      </c>
      <c r="M164" s="7" t="s">
        <v>196</v>
      </c>
      <c r="N164" s="7" t="s">
        <v>39</v>
      </c>
      <c r="O164" s="7" t="s">
        <v>147</v>
      </c>
      <c r="P164" s="7" t="s">
        <v>234</v>
      </c>
    </row>
    <row r="165" spans="1:16" s="51" customFormat="1" x14ac:dyDescent="0.25">
      <c r="A165" s="7">
        <v>289</v>
      </c>
      <c r="B165" s="273" t="s">
        <v>327</v>
      </c>
      <c r="C165" s="10">
        <v>30</v>
      </c>
      <c r="D165" s="10">
        <v>30</v>
      </c>
      <c r="E165" s="64">
        <v>100</v>
      </c>
      <c r="F165" s="64" t="s">
        <v>142</v>
      </c>
      <c r="G165" s="10">
        <v>1</v>
      </c>
      <c r="H165" s="10">
        <v>1</v>
      </c>
      <c r="I165" s="64">
        <v>100</v>
      </c>
      <c r="J165" s="64" t="s">
        <v>142</v>
      </c>
      <c r="K165" s="261">
        <v>43483.574305555601</v>
      </c>
      <c r="L165" s="261">
        <v>43483</v>
      </c>
      <c r="M165" s="7" t="s">
        <v>196</v>
      </c>
      <c r="N165" s="7" t="s">
        <v>39</v>
      </c>
      <c r="O165" s="7" t="s">
        <v>147</v>
      </c>
      <c r="P165" s="7" t="s">
        <v>234</v>
      </c>
    </row>
    <row r="166" spans="1:16" s="51" customFormat="1" x14ac:dyDescent="0.25">
      <c r="A166" s="7">
        <v>387</v>
      </c>
      <c r="B166" s="273" t="s">
        <v>705</v>
      </c>
      <c r="C166" s="10">
        <v>8</v>
      </c>
      <c r="D166" s="10">
        <v>8</v>
      </c>
      <c r="E166" s="64">
        <v>100</v>
      </c>
      <c r="F166" s="64" t="s">
        <v>142</v>
      </c>
      <c r="G166" s="10">
        <v>0</v>
      </c>
      <c r="H166" s="10">
        <v>0</v>
      </c>
      <c r="I166" s="64" t="e">
        <v>#DIV/0!</v>
      </c>
      <c r="J166" s="64" t="s">
        <v>234</v>
      </c>
      <c r="K166" s="261">
        <v>43485.591666666704</v>
      </c>
      <c r="L166" s="261">
        <v>43485</v>
      </c>
      <c r="M166" s="7" t="s">
        <v>176</v>
      </c>
      <c r="N166" s="7" t="s">
        <v>47</v>
      </c>
      <c r="O166" s="7" t="s">
        <v>516</v>
      </c>
      <c r="P166" s="7" t="s">
        <v>234</v>
      </c>
    </row>
    <row r="167" spans="1:16" s="51" customFormat="1" x14ac:dyDescent="0.25">
      <c r="A167" s="7">
        <v>388</v>
      </c>
      <c r="B167" s="273" t="s">
        <v>706</v>
      </c>
      <c r="C167" s="10">
        <v>3</v>
      </c>
      <c r="D167" s="10">
        <v>3</v>
      </c>
      <c r="E167" s="64">
        <v>100</v>
      </c>
      <c r="F167" s="64" t="s">
        <v>142</v>
      </c>
      <c r="G167" s="10">
        <v>0</v>
      </c>
      <c r="H167" s="10">
        <v>0</v>
      </c>
      <c r="I167" s="64" t="e">
        <v>#DIV/0!</v>
      </c>
      <c r="J167" s="64" t="s">
        <v>234</v>
      </c>
      <c r="K167" s="261">
        <v>43486.610416666699</v>
      </c>
      <c r="L167" s="261">
        <v>43486</v>
      </c>
      <c r="M167" s="7" t="s">
        <v>196</v>
      </c>
      <c r="N167" s="7" t="s">
        <v>39</v>
      </c>
      <c r="O167" s="7" t="s">
        <v>147</v>
      </c>
      <c r="P167" s="7" t="s">
        <v>234</v>
      </c>
    </row>
    <row r="168" spans="1:16" s="51" customFormat="1" x14ac:dyDescent="0.25">
      <c r="A168" s="7">
        <v>299</v>
      </c>
      <c r="B168" s="273" t="s">
        <v>326</v>
      </c>
      <c r="C168" s="10">
        <v>24</v>
      </c>
      <c r="D168" s="10">
        <v>24</v>
      </c>
      <c r="E168" s="64">
        <v>100</v>
      </c>
      <c r="F168" s="64" t="s">
        <v>142</v>
      </c>
      <c r="G168" s="10">
        <v>14</v>
      </c>
      <c r="H168" s="10">
        <v>13</v>
      </c>
      <c r="I168" s="64">
        <v>92.857142857142861</v>
      </c>
      <c r="J168" s="64" t="s">
        <v>142</v>
      </c>
      <c r="K168" s="261">
        <v>43487.589583333298</v>
      </c>
      <c r="L168" s="261">
        <v>43487</v>
      </c>
      <c r="M168" s="7" t="s">
        <v>196</v>
      </c>
      <c r="N168" s="7" t="s">
        <v>39</v>
      </c>
      <c r="O168" s="7" t="s">
        <v>147</v>
      </c>
      <c r="P168" s="7" t="s">
        <v>234</v>
      </c>
    </row>
    <row r="169" spans="1:16" s="51" customFormat="1" x14ac:dyDescent="0.25">
      <c r="A169" s="7">
        <v>286</v>
      </c>
      <c r="B169" s="273" t="s">
        <v>304</v>
      </c>
      <c r="C169" s="10">
        <v>13</v>
      </c>
      <c r="D169" s="10">
        <v>13</v>
      </c>
      <c r="E169" s="64">
        <v>100</v>
      </c>
      <c r="F169" s="64" t="s">
        <v>142</v>
      </c>
      <c r="G169" s="10">
        <v>0</v>
      </c>
      <c r="H169" s="10">
        <v>0</v>
      </c>
      <c r="I169" s="64" t="e">
        <v>#DIV/0!</v>
      </c>
      <c r="J169" s="64" t="s">
        <v>234</v>
      </c>
      <c r="K169" s="261">
        <v>43489.395138888904</v>
      </c>
      <c r="L169" s="261">
        <v>43489</v>
      </c>
      <c r="M169" s="7" t="s">
        <v>196</v>
      </c>
      <c r="N169" s="7" t="s">
        <v>39</v>
      </c>
      <c r="O169" s="7" t="s">
        <v>701</v>
      </c>
      <c r="P169" s="7" t="s">
        <v>234</v>
      </c>
    </row>
    <row r="170" spans="1:16" s="51" customFormat="1" x14ac:dyDescent="0.25">
      <c r="A170" s="7">
        <v>287</v>
      </c>
      <c r="B170" s="273" t="s">
        <v>319</v>
      </c>
      <c r="C170" s="10">
        <v>12</v>
      </c>
      <c r="D170" s="10">
        <v>12</v>
      </c>
      <c r="E170" s="64">
        <v>100</v>
      </c>
      <c r="F170" s="64" t="s">
        <v>142</v>
      </c>
      <c r="G170" s="10">
        <v>0</v>
      </c>
      <c r="H170" s="10">
        <v>0</v>
      </c>
      <c r="I170" s="64" t="e">
        <v>#DIV/0!</v>
      </c>
      <c r="J170" s="64" t="s">
        <v>234</v>
      </c>
      <c r="K170" s="261">
        <v>43489.396527777797</v>
      </c>
      <c r="L170" s="261">
        <v>43489</v>
      </c>
      <c r="M170" s="7" t="s">
        <v>196</v>
      </c>
      <c r="N170" s="7" t="s">
        <v>39</v>
      </c>
      <c r="O170" s="7" t="s">
        <v>701</v>
      </c>
      <c r="P170" s="7" t="s">
        <v>234</v>
      </c>
    </row>
    <row r="171" spans="1:16" s="51" customFormat="1" x14ac:dyDescent="0.25">
      <c r="A171" s="7">
        <v>280</v>
      </c>
      <c r="B171" s="273" t="s">
        <v>500</v>
      </c>
      <c r="C171" s="10">
        <v>2</v>
      </c>
      <c r="D171" s="10">
        <v>2</v>
      </c>
      <c r="E171" s="64">
        <v>100</v>
      </c>
      <c r="F171" s="64" t="s">
        <v>142</v>
      </c>
      <c r="G171" s="10">
        <v>0</v>
      </c>
      <c r="H171" s="10">
        <v>0</v>
      </c>
      <c r="I171" s="64" t="e">
        <v>#DIV/0!</v>
      </c>
      <c r="J171" s="64" t="s">
        <v>234</v>
      </c>
      <c r="K171" s="261">
        <v>43489.418749999997</v>
      </c>
      <c r="L171" s="261">
        <v>43489</v>
      </c>
      <c r="M171" s="7" t="s">
        <v>196</v>
      </c>
      <c r="N171" s="7" t="s">
        <v>39</v>
      </c>
      <c r="O171" s="7" t="s">
        <v>147</v>
      </c>
      <c r="P171" s="7" t="s">
        <v>234</v>
      </c>
    </row>
    <row r="172" spans="1:16" s="51" customFormat="1" x14ac:dyDescent="0.25">
      <c r="A172" s="7">
        <v>391</v>
      </c>
      <c r="B172" s="273" t="s">
        <v>707</v>
      </c>
      <c r="C172" s="10">
        <v>27</v>
      </c>
      <c r="D172" s="10">
        <v>27</v>
      </c>
      <c r="E172" s="64">
        <v>100</v>
      </c>
      <c r="F172" s="64" t="s">
        <v>142</v>
      </c>
      <c r="G172" s="10">
        <v>0</v>
      </c>
      <c r="H172" s="10">
        <v>0</v>
      </c>
      <c r="I172" s="64" t="e">
        <v>#DIV/0!</v>
      </c>
      <c r="J172" s="64" t="s">
        <v>234</v>
      </c>
      <c r="K172" s="261">
        <v>43490.439583333296</v>
      </c>
      <c r="L172" s="261">
        <v>43490</v>
      </c>
      <c r="M172" s="7" t="s">
        <v>196</v>
      </c>
      <c r="N172" s="7" t="s">
        <v>39</v>
      </c>
      <c r="O172" s="7" t="s">
        <v>701</v>
      </c>
      <c r="P172" s="7" t="s">
        <v>234</v>
      </c>
    </row>
    <row r="173" spans="1:16" s="51" customFormat="1" x14ac:dyDescent="0.25">
      <c r="A173" s="7">
        <v>393</v>
      </c>
      <c r="B173" s="273" t="s">
        <v>708</v>
      </c>
      <c r="C173" s="10">
        <v>23</v>
      </c>
      <c r="D173" s="10">
        <v>23</v>
      </c>
      <c r="E173" s="64">
        <v>100</v>
      </c>
      <c r="F173" s="64" t="s">
        <v>142</v>
      </c>
      <c r="G173" s="10">
        <v>0</v>
      </c>
      <c r="H173" s="10">
        <v>0</v>
      </c>
      <c r="I173" s="64" t="e">
        <v>#DIV/0!</v>
      </c>
      <c r="J173" s="64" t="s">
        <v>234</v>
      </c>
      <c r="K173" s="261">
        <v>43496.453472222202</v>
      </c>
      <c r="L173" s="261">
        <v>43492</v>
      </c>
      <c r="M173" s="7" t="s">
        <v>205</v>
      </c>
      <c r="N173" s="7" t="s">
        <v>96</v>
      </c>
      <c r="O173" s="7" t="s">
        <v>505</v>
      </c>
      <c r="P173" s="7" t="s">
        <v>234</v>
      </c>
    </row>
    <row r="174" spans="1:16" s="51" customFormat="1" x14ac:dyDescent="0.25">
      <c r="A174" s="7">
        <v>291</v>
      </c>
      <c r="B174" s="273" t="s">
        <v>311</v>
      </c>
      <c r="C174" s="10">
        <v>1</v>
      </c>
      <c r="D174" s="10">
        <v>1</v>
      </c>
      <c r="E174" s="64">
        <v>100</v>
      </c>
      <c r="F174" s="64" t="s">
        <v>142</v>
      </c>
      <c r="G174" s="10">
        <v>0</v>
      </c>
      <c r="H174" s="10">
        <v>0</v>
      </c>
      <c r="I174" s="64" t="e">
        <v>#DIV/0!</v>
      </c>
      <c r="J174" s="64" t="s">
        <v>234</v>
      </c>
      <c r="K174" s="261">
        <v>43572.579861111102</v>
      </c>
      <c r="L174" s="261">
        <v>43530</v>
      </c>
      <c r="M174" s="7" t="s">
        <v>196</v>
      </c>
      <c r="N174" s="7" t="s">
        <v>39</v>
      </c>
      <c r="O174" s="7" t="s">
        <v>147</v>
      </c>
      <c r="P174" s="7" t="s">
        <v>234</v>
      </c>
    </row>
    <row r="175" spans="1:16" s="51" customFormat="1" x14ac:dyDescent="0.25">
      <c r="A175" s="7">
        <v>279</v>
      </c>
      <c r="B175" s="273" t="s">
        <v>315</v>
      </c>
      <c r="C175" s="10">
        <v>22</v>
      </c>
      <c r="D175" s="10">
        <v>22</v>
      </c>
      <c r="E175" s="64">
        <v>100</v>
      </c>
      <c r="F175" s="64" t="s">
        <v>142</v>
      </c>
      <c r="G175" s="10">
        <v>4</v>
      </c>
      <c r="H175" s="10">
        <v>4</v>
      </c>
      <c r="I175" s="64">
        <v>100</v>
      </c>
      <c r="J175" s="64" t="s">
        <v>142</v>
      </c>
      <c r="K175" s="261">
        <v>43573.554861111101</v>
      </c>
      <c r="L175" s="261">
        <v>43572</v>
      </c>
      <c r="M175" s="7" t="s">
        <v>196</v>
      </c>
      <c r="N175" s="7" t="s">
        <v>39</v>
      </c>
      <c r="O175" s="7" t="s">
        <v>147</v>
      </c>
      <c r="P175" s="7" t="s">
        <v>234</v>
      </c>
    </row>
    <row r="176" spans="1:16" s="51" customFormat="1" x14ac:dyDescent="0.25">
      <c r="A176" s="7">
        <v>173</v>
      </c>
      <c r="B176" s="273" t="s">
        <v>651</v>
      </c>
      <c r="C176" s="10">
        <v>99</v>
      </c>
      <c r="D176" s="10">
        <v>98</v>
      </c>
      <c r="E176" s="64">
        <v>98.98989898989899</v>
      </c>
      <c r="F176" s="64" t="s">
        <v>142</v>
      </c>
      <c r="G176" s="10">
        <v>0</v>
      </c>
      <c r="H176" s="10">
        <v>0</v>
      </c>
      <c r="I176" s="64" t="e">
        <v>#DIV/0!</v>
      </c>
      <c r="J176" s="64" t="s">
        <v>234</v>
      </c>
      <c r="K176" s="261">
        <v>43489.497916666704</v>
      </c>
      <c r="L176" s="261">
        <v>43489</v>
      </c>
      <c r="M176" s="7" t="s">
        <v>180</v>
      </c>
      <c r="N176" s="7" t="s">
        <v>12</v>
      </c>
      <c r="O176" s="7" t="s">
        <v>508</v>
      </c>
      <c r="P176" s="7" t="s">
        <v>234</v>
      </c>
    </row>
    <row r="177" spans="1:16" s="51" customFormat="1" x14ac:dyDescent="0.25">
      <c r="A177" s="7">
        <v>255</v>
      </c>
      <c r="B177" s="273" t="s">
        <v>325</v>
      </c>
      <c r="C177" s="10">
        <v>197</v>
      </c>
      <c r="D177" s="10">
        <v>195</v>
      </c>
      <c r="E177" s="64">
        <v>98.984771573604064</v>
      </c>
      <c r="F177" s="64" t="s">
        <v>142</v>
      </c>
      <c r="G177" s="10">
        <v>116</v>
      </c>
      <c r="H177" s="10">
        <v>0</v>
      </c>
      <c r="I177" s="64">
        <v>0</v>
      </c>
      <c r="J177" s="64" t="s">
        <v>142</v>
      </c>
      <c r="K177" s="261">
        <v>43535.6430555556</v>
      </c>
      <c r="L177" s="261">
        <v>43535</v>
      </c>
      <c r="M177" s="7" t="s">
        <v>176</v>
      </c>
      <c r="N177" s="7" t="s">
        <v>47</v>
      </c>
      <c r="O177" s="7" t="s">
        <v>516</v>
      </c>
      <c r="P177" s="7" t="s">
        <v>234</v>
      </c>
    </row>
    <row r="178" spans="1:16" s="51" customFormat="1" x14ac:dyDescent="0.25">
      <c r="A178" s="7">
        <v>172</v>
      </c>
      <c r="B178" s="273" t="s">
        <v>313</v>
      </c>
      <c r="C178" s="10">
        <v>75</v>
      </c>
      <c r="D178" s="10">
        <v>73</v>
      </c>
      <c r="E178" s="64">
        <v>97.333333333333343</v>
      </c>
      <c r="F178" s="64" t="s">
        <v>142</v>
      </c>
      <c r="G178" s="10">
        <v>0</v>
      </c>
      <c r="H178" s="10">
        <v>0</v>
      </c>
      <c r="I178" s="64" t="e">
        <v>#DIV/0!</v>
      </c>
      <c r="J178" s="64" t="s">
        <v>234</v>
      </c>
      <c r="K178" s="261">
        <v>43488.475694444402</v>
      </c>
      <c r="L178" s="261">
        <v>43488</v>
      </c>
      <c r="M178" s="7" t="s">
        <v>180</v>
      </c>
      <c r="N178" s="7" t="s">
        <v>12</v>
      </c>
      <c r="O178" s="7" t="s">
        <v>508</v>
      </c>
      <c r="P178" s="7" t="s">
        <v>234</v>
      </c>
    </row>
    <row r="179" spans="1:16" s="51" customFormat="1" x14ac:dyDescent="0.25">
      <c r="A179" s="7">
        <v>170</v>
      </c>
      <c r="B179" s="273" t="s">
        <v>324</v>
      </c>
      <c r="C179" s="10">
        <v>52</v>
      </c>
      <c r="D179" s="10">
        <v>50</v>
      </c>
      <c r="E179" s="64">
        <v>96.15384615384616</v>
      </c>
      <c r="F179" s="64" t="s">
        <v>142</v>
      </c>
      <c r="G179" s="10">
        <v>0</v>
      </c>
      <c r="H179" s="10">
        <v>0</v>
      </c>
      <c r="I179" s="64" t="e">
        <v>#DIV/0!</v>
      </c>
      <c r="J179" s="64" t="s">
        <v>234</v>
      </c>
      <c r="K179" s="261">
        <v>43488.473611111098</v>
      </c>
      <c r="L179" s="261">
        <v>43488</v>
      </c>
      <c r="M179" s="7" t="s">
        <v>225</v>
      </c>
      <c r="N179" s="7" t="s">
        <v>12</v>
      </c>
      <c r="O179" s="7" t="s">
        <v>525</v>
      </c>
      <c r="P179" s="7" t="s">
        <v>234</v>
      </c>
    </row>
    <row r="180" spans="1:16" s="51" customFormat="1" x14ac:dyDescent="0.25">
      <c r="A180" s="7">
        <v>243</v>
      </c>
      <c r="B180" s="273" t="s">
        <v>434</v>
      </c>
      <c r="C180" s="10">
        <v>89</v>
      </c>
      <c r="D180" s="10">
        <v>84</v>
      </c>
      <c r="E180" s="64">
        <v>94.382022471910105</v>
      </c>
      <c r="F180" s="64" t="s">
        <v>142</v>
      </c>
      <c r="G180" s="10">
        <v>0</v>
      </c>
      <c r="H180" s="10">
        <v>0</v>
      </c>
      <c r="I180" s="64" t="e">
        <v>#DIV/0!</v>
      </c>
      <c r="J180" s="64" t="s">
        <v>234</v>
      </c>
      <c r="K180" s="261">
        <v>43494.681944444397</v>
      </c>
      <c r="L180" s="261">
        <v>43494</v>
      </c>
      <c r="M180" s="7" t="s">
        <v>225</v>
      </c>
      <c r="N180" s="7" t="s">
        <v>12</v>
      </c>
      <c r="O180" s="7" t="s">
        <v>506</v>
      </c>
      <c r="P180" s="7" t="s">
        <v>234</v>
      </c>
    </row>
    <row r="181" spans="1:16" s="51" customFormat="1" x14ac:dyDescent="0.25">
      <c r="A181" s="7">
        <v>260</v>
      </c>
      <c r="B181" s="273" t="s">
        <v>317</v>
      </c>
      <c r="C181" s="10">
        <v>50</v>
      </c>
      <c r="D181" s="10">
        <v>47</v>
      </c>
      <c r="E181" s="64">
        <v>94</v>
      </c>
      <c r="F181" s="64" t="s">
        <v>142</v>
      </c>
      <c r="G181" s="10">
        <v>13</v>
      </c>
      <c r="H181" s="10">
        <v>11</v>
      </c>
      <c r="I181" s="64">
        <v>84.615384615384613</v>
      </c>
      <c r="J181" s="64" t="s">
        <v>142</v>
      </c>
      <c r="K181" s="261">
        <v>43488.432638888902</v>
      </c>
      <c r="L181" s="261">
        <v>43488</v>
      </c>
      <c r="M181" s="7" t="s">
        <v>196</v>
      </c>
      <c r="N181" s="7" t="s">
        <v>39</v>
      </c>
      <c r="O181" s="7" t="s">
        <v>147</v>
      </c>
      <c r="P181" s="7" t="s">
        <v>234</v>
      </c>
    </row>
    <row r="182" spans="1:16" s="51" customFormat="1" x14ac:dyDescent="0.25">
      <c r="A182" s="7">
        <v>386</v>
      </c>
      <c r="B182" s="273" t="s">
        <v>709</v>
      </c>
      <c r="C182" s="10">
        <v>15</v>
      </c>
      <c r="D182" s="10">
        <v>14</v>
      </c>
      <c r="E182" s="64">
        <v>93.333333333333329</v>
      </c>
      <c r="F182" s="64" t="s">
        <v>142</v>
      </c>
      <c r="G182" s="10">
        <v>0</v>
      </c>
      <c r="H182" s="10">
        <v>0</v>
      </c>
      <c r="I182" s="64" t="e">
        <v>#DIV/0!</v>
      </c>
      <c r="J182" s="64" t="s">
        <v>234</v>
      </c>
      <c r="K182" s="261">
        <v>43483.683333333298</v>
      </c>
      <c r="L182" s="261">
        <v>43483</v>
      </c>
      <c r="M182" s="7" t="s">
        <v>176</v>
      </c>
      <c r="N182" s="7" t="s">
        <v>47</v>
      </c>
      <c r="O182" s="7" t="s">
        <v>516</v>
      </c>
      <c r="P182" s="7" t="s">
        <v>234</v>
      </c>
    </row>
    <row r="183" spans="1:16" s="51" customFormat="1" x14ac:dyDescent="0.25">
      <c r="A183" s="7">
        <v>390</v>
      </c>
      <c r="B183" s="273" t="s">
        <v>710</v>
      </c>
      <c r="C183" s="10">
        <v>25</v>
      </c>
      <c r="D183" s="10">
        <v>23</v>
      </c>
      <c r="E183" s="64">
        <v>92</v>
      </c>
      <c r="F183" s="64" t="s">
        <v>142</v>
      </c>
      <c r="G183" s="10">
        <v>0</v>
      </c>
      <c r="H183" s="10">
        <v>0</v>
      </c>
      <c r="I183" s="64" t="e">
        <v>#DIV/0!</v>
      </c>
      <c r="J183" s="64" t="s">
        <v>234</v>
      </c>
      <c r="K183" s="261">
        <v>43489.421527777798</v>
      </c>
      <c r="L183" s="261">
        <v>43489</v>
      </c>
      <c r="M183" s="7" t="s">
        <v>180</v>
      </c>
      <c r="N183" s="7" t="s">
        <v>12</v>
      </c>
      <c r="O183" s="7" t="s">
        <v>702</v>
      </c>
      <c r="P183" s="7" t="s">
        <v>234</v>
      </c>
    </row>
    <row r="184" spans="1:16" s="51" customFormat="1" x14ac:dyDescent="0.25">
      <c r="A184" s="7">
        <v>66</v>
      </c>
      <c r="B184" s="273" t="s">
        <v>310</v>
      </c>
      <c r="C184" s="10">
        <v>127</v>
      </c>
      <c r="D184" s="10">
        <v>115</v>
      </c>
      <c r="E184" s="64">
        <v>90.551181102362193</v>
      </c>
      <c r="F184" s="64" t="s">
        <v>142</v>
      </c>
      <c r="G184" s="10">
        <v>8</v>
      </c>
      <c r="H184" s="10">
        <v>8</v>
      </c>
      <c r="I184" s="64">
        <v>100</v>
      </c>
      <c r="J184" s="64" t="s">
        <v>142</v>
      </c>
      <c r="K184" s="261">
        <v>43494.741666666698</v>
      </c>
      <c r="L184" s="261">
        <v>43494</v>
      </c>
      <c r="M184" s="7" t="s">
        <v>221</v>
      </c>
      <c r="N184" s="7" t="s">
        <v>12</v>
      </c>
      <c r="O184" s="7" t="s">
        <v>144</v>
      </c>
      <c r="P184" s="7" t="s">
        <v>234</v>
      </c>
    </row>
    <row r="185" spans="1:16" s="51" customFormat="1" x14ac:dyDescent="0.25">
      <c r="A185" s="7">
        <v>348</v>
      </c>
      <c r="B185" s="273" t="s">
        <v>650</v>
      </c>
      <c r="C185" s="10">
        <v>126</v>
      </c>
      <c r="D185" s="10">
        <v>114</v>
      </c>
      <c r="E185" s="64">
        <v>90.476190476190482</v>
      </c>
      <c r="F185" s="64" t="s">
        <v>142</v>
      </c>
      <c r="G185" s="10">
        <v>0</v>
      </c>
      <c r="H185" s="10">
        <v>0</v>
      </c>
      <c r="I185" s="64" t="e">
        <v>#DIV/0!</v>
      </c>
      <c r="J185" s="64" t="s">
        <v>234</v>
      </c>
      <c r="K185" s="261">
        <v>43493.460416666698</v>
      </c>
      <c r="L185" s="261">
        <v>43493</v>
      </c>
      <c r="M185" s="7" t="s">
        <v>180</v>
      </c>
      <c r="N185" s="7" t="s">
        <v>12</v>
      </c>
      <c r="O185" s="7" t="s">
        <v>148</v>
      </c>
      <c r="P185" s="7" t="s">
        <v>234</v>
      </c>
    </row>
    <row r="186" spans="1:16" s="51" customFormat="1" x14ac:dyDescent="0.25">
      <c r="A186" s="7">
        <v>310</v>
      </c>
      <c r="B186" s="273" t="s">
        <v>653</v>
      </c>
      <c r="C186" s="10">
        <v>10</v>
      </c>
      <c r="D186" s="10">
        <v>9</v>
      </c>
      <c r="E186" s="64">
        <v>90</v>
      </c>
      <c r="F186" s="64" t="s">
        <v>142</v>
      </c>
      <c r="G186" s="10">
        <v>0</v>
      </c>
      <c r="H186" s="10">
        <v>0</v>
      </c>
      <c r="I186" s="64" t="e">
        <v>#DIV/0!</v>
      </c>
      <c r="J186" s="64" t="s">
        <v>234</v>
      </c>
      <c r="K186" s="261">
        <v>43489.416666666701</v>
      </c>
      <c r="L186" s="261">
        <v>43489</v>
      </c>
      <c r="M186" s="7" t="s">
        <v>196</v>
      </c>
      <c r="N186" s="7" t="s">
        <v>39</v>
      </c>
      <c r="O186" s="7" t="s">
        <v>147</v>
      </c>
      <c r="P186" s="7" t="s">
        <v>234</v>
      </c>
    </row>
    <row r="187" spans="1:16" s="51" customFormat="1" x14ac:dyDescent="0.25">
      <c r="A187" s="7">
        <v>350</v>
      </c>
      <c r="B187" s="273" t="s">
        <v>652</v>
      </c>
      <c r="C187" s="10">
        <v>137</v>
      </c>
      <c r="D187" s="10">
        <v>116</v>
      </c>
      <c r="E187" s="64">
        <v>84.671532846715323</v>
      </c>
      <c r="F187" s="64" t="s">
        <v>142</v>
      </c>
      <c r="G187" s="10">
        <v>0</v>
      </c>
      <c r="H187" s="10">
        <v>0</v>
      </c>
      <c r="I187" s="64" t="e">
        <v>#DIV/0!</v>
      </c>
      <c r="J187" s="64" t="s">
        <v>234</v>
      </c>
      <c r="K187" s="261">
        <v>43489.4819444444</v>
      </c>
      <c r="L187" s="261">
        <v>43489</v>
      </c>
      <c r="M187" s="7" t="s">
        <v>225</v>
      </c>
      <c r="N187" s="7" t="s">
        <v>12</v>
      </c>
      <c r="O187" s="7" t="s">
        <v>525</v>
      </c>
      <c r="P187" s="7" t="s">
        <v>234</v>
      </c>
    </row>
    <row r="188" spans="1:16" s="51" customFormat="1" x14ac:dyDescent="0.25">
      <c r="A188" s="7">
        <v>225</v>
      </c>
      <c r="B188" s="273" t="s">
        <v>309</v>
      </c>
      <c r="C188" s="10">
        <v>33</v>
      </c>
      <c r="D188" s="10">
        <v>27</v>
      </c>
      <c r="E188" s="64">
        <v>81.818181818181827</v>
      </c>
      <c r="F188" s="64" t="s">
        <v>142</v>
      </c>
      <c r="G188" s="10">
        <v>0</v>
      </c>
      <c r="H188" s="10">
        <v>0</v>
      </c>
      <c r="I188" s="64" t="e">
        <v>#DIV/0!</v>
      </c>
      <c r="J188" s="64" t="s">
        <v>234</v>
      </c>
      <c r="K188" s="261">
        <v>43487.682638888902</v>
      </c>
      <c r="L188" s="261">
        <v>43487</v>
      </c>
      <c r="M188" s="7" t="s">
        <v>225</v>
      </c>
      <c r="N188" s="7" t="s">
        <v>12</v>
      </c>
      <c r="O188" s="7" t="s">
        <v>506</v>
      </c>
      <c r="P188" s="7" t="s">
        <v>234</v>
      </c>
    </row>
    <row r="189" spans="1:16" s="51" customFormat="1" x14ac:dyDescent="0.25">
      <c r="A189" s="7">
        <v>290</v>
      </c>
      <c r="B189" s="273" t="s">
        <v>341</v>
      </c>
      <c r="C189" s="10">
        <v>11</v>
      </c>
      <c r="D189" s="10">
        <v>9</v>
      </c>
      <c r="E189" s="64">
        <v>81.818181818181827</v>
      </c>
      <c r="F189" s="64" t="s">
        <v>142</v>
      </c>
      <c r="G189" s="10">
        <v>0</v>
      </c>
      <c r="H189" s="10">
        <v>0</v>
      </c>
      <c r="I189" s="64" t="e">
        <v>#DIV/0!</v>
      </c>
      <c r="J189" s="64" t="s">
        <v>234</v>
      </c>
      <c r="K189" s="261">
        <v>43489.399305555598</v>
      </c>
      <c r="L189" s="261">
        <v>43489</v>
      </c>
      <c r="M189" s="7" t="s">
        <v>196</v>
      </c>
      <c r="N189" s="7" t="s">
        <v>39</v>
      </c>
      <c r="O189" s="7" t="s">
        <v>701</v>
      </c>
      <c r="P189" s="7" t="s">
        <v>234</v>
      </c>
    </row>
    <row r="190" spans="1:16" s="51" customFormat="1" x14ac:dyDescent="0.25">
      <c r="A190" s="7">
        <v>168</v>
      </c>
      <c r="B190" s="273" t="s">
        <v>332</v>
      </c>
      <c r="C190" s="10">
        <v>438</v>
      </c>
      <c r="D190" s="10">
        <v>346</v>
      </c>
      <c r="E190" s="64">
        <v>78.995433789954333</v>
      </c>
      <c r="F190" s="64" t="s">
        <v>142</v>
      </c>
      <c r="G190" s="10">
        <v>0</v>
      </c>
      <c r="H190" s="10">
        <v>0</v>
      </c>
      <c r="I190" s="64" t="e">
        <v>#DIV/0!</v>
      </c>
      <c r="J190" s="64" t="s">
        <v>234</v>
      </c>
      <c r="K190" s="261">
        <v>43490.536805555603</v>
      </c>
      <c r="L190" s="261">
        <v>43490</v>
      </c>
      <c r="M190" s="7" t="s">
        <v>180</v>
      </c>
      <c r="N190" s="7" t="s">
        <v>12</v>
      </c>
      <c r="O190" s="7" t="s">
        <v>148</v>
      </c>
      <c r="P190" s="7" t="s">
        <v>234</v>
      </c>
    </row>
    <row r="191" spans="1:16" s="51" customFormat="1" x14ac:dyDescent="0.25">
      <c r="A191" s="7">
        <v>389</v>
      </c>
      <c r="B191" s="273" t="s">
        <v>711</v>
      </c>
      <c r="C191" s="10">
        <v>3</v>
      </c>
      <c r="D191" s="10">
        <v>2</v>
      </c>
      <c r="E191" s="64">
        <v>66.666666666666657</v>
      </c>
      <c r="F191" s="64" t="s">
        <v>142</v>
      </c>
      <c r="G191" s="10">
        <v>10</v>
      </c>
      <c r="H191" s="10">
        <v>10</v>
      </c>
      <c r="I191" s="64">
        <v>100</v>
      </c>
      <c r="J191" s="64" t="s">
        <v>142</v>
      </c>
      <c r="K191" s="261">
        <v>43486.679861111101</v>
      </c>
      <c r="L191" s="261">
        <v>43486</v>
      </c>
      <c r="M191" s="7" t="s">
        <v>196</v>
      </c>
      <c r="N191" s="7" t="s">
        <v>39</v>
      </c>
      <c r="O191" s="7" t="s">
        <v>701</v>
      </c>
      <c r="P191" s="7" t="s">
        <v>234</v>
      </c>
    </row>
    <row r="192" spans="1:16" s="51" customFormat="1" x14ac:dyDescent="0.25">
      <c r="A192" s="7">
        <v>294</v>
      </c>
      <c r="B192" s="273" t="s">
        <v>342</v>
      </c>
      <c r="C192" s="10">
        <v>6</v>
      </c>
      <c r="D192" s="10">
        <v>4</v>
      </c>
      <c r="E192" s="64">
        <v>66.666666666666657</v>
      </c>
      <c r="F192" s="64" t="s">
        <v>142</v>
      </c>
      <c r="G192" s="10">
        <v>0</v>
      </c>
      <c r="H192" s="10">
        <v>0</v>
      </c>
      <c r="I192" s="64" t="e">
        <v>#DIV/0!</v>
      </c>
      <c r="J192" s="64" t="s">
        <v>234</v>
      </c>
      <c r="K192" s="261">
        <v>43492.554861111101</v>
      </c>
      <c r="L192" s="261">
        <v>43492</v>
      </c>
      <c r="M192" s="7" t="s">
        <v>196</v>
      </c>
      <c r="N192" s="7" t="s">
        <v>39</v>
      </c>
      <c r="O192" s="7" t="s">
        <v>147</v>
      </c>
      <c r="P192" s="7" t="s">
        <v>234</v>
      </c>
    </row>
    <row r="193" spans="2:6" x14ac:dyDescent="0.25">
      <c r="B193" s="273"/>
      <c r="C193" s="262" t="s">
        <v>663</v>
      </c>
      <c r="D193" s="262" t="s">
        <v>718</v>
      </c>
      <c r="E193" s="262" t="s">
        <v>488</v>
      </c>
      <c r="F193" s="262" t="s">
        <v>690</v>
      </c>
    </row>
    <row r="194" spans="2:6" x14ac:dyDescent="0.25">
      <c r="B194" s="274" t="s">
        <v>691</v>
      </c>
      <c r="C194" s="264">
        <f>COUNT(C2:C162)</f>
        <v>161</v>
      </c>
      <c r="D194" s="265">
        <f>COUNT(C163:C192)</f>
        <v>30</v>
      </c>
      <c r="E194" s="265">
        <f>COUNT(C2:C192)</f>
        <v>191</v>
      </c>
      <c r="F194" s="265">
        <f>C194+D194</f>
        <v>191</v>
      </c>
    </row>
    <row r="195" spans="2:6" x14ac:dyDescent="0.25">
      <c r="B195" s="274" t="s">
        <v>692</v>
      </c>
      <c r="C195" s="265">
        <f>COUNTIF(C2:C162,"&gt;0")</f>
        <v>152</v>
      </c>
      <c r="D195" s="265">
        <f>COUNTIF(C163:C192,"&gt;0")</f>
        <v>30</v>
      </c>
      <c r="E195" s="10">
        <f>COUNTIF(C2:C192,"&gt;0")</f>
        <v>182</v>
      </c>
      <c r="F195" s="10">
        <f>C195+D195</f>
        <v>182</v>
      </c>
    </row>
    <row r="196" spans="2:6" x14ac:dyDescent="0.25">
      <c r="B196" s="275" t="s">
        <v>693</v>
      </c>
      <c r="C196" s="266">
        <f>SUMIF(C2:C162,"&gt;0")</f>
        <v>4786</v>
      </c>
      <c r="D196" s="266">
        <f>SUMIF(C163:C192,"&gt;0")</f>
        <v>1667</v>
      </c>
      <c r="E196" s="266">
        <f>SUMIF(C2:C192,"&gt;0")</f>
        <v>6453</v>
      </c>
      <c r="F196" s="266">
        <f>C196+D196</f>
        <v>6453</v>
      </c>
    </row>
    <row r="197" spans="2:6" x14ac:dyDescent="0.25">
      <c r="B197" s="275" t="s">
        <v>694</v>
      </c>
      <c r="C197" s="266">
        <f>SUMIF(D2:D162,"&gt;0")</f>
        <v>4260</v>
      </c>
      <c r="D197" s="266">
        <f>SUMIF(D163:D192,"&gt;0")</f>
        <v>1500</v>
      </c>
      <c r="E197" s="266">
        <f>SUMIF(D2:D192,"&gt;0")</f>
        <v>5760</v>
      </c>
      <c r="F197" s="266">
        <f>C197+D197</f>
        <v>5760</v>
      </c>
    </row>
    <row r="198" spans="2:6" x14ac:dyDescent="0.25">
      <c r="B198" s="275" t="s">
        <v>695</v>
      </c>
      <c r="C198" s="267">
        <f>C197/C196*100</f>
        <v>89.009611366485586</v>
      </c>
      <c r="D198" s="267">
        <f>D197/D196*100</f>
        <v>89.982003599280148</v>
      </c>
      <c r="E198" s="267">
        <f>E197/E196*100</f>
        <v>89.260808926080898</v>
      </c>
      <c r="F198" s="267">
        <f>F197/F196*100</f>
        <v>89.260808926080898</v>
      </c>
    </row>
    <row r="199" spans="2:6" x14ac:dyDescent="0.25">
      <c r="B199" s="276" t="s">
        <v>696</v>
      </c>
      <c r="C199" s="268">
        <f>COUNTIF(G2:G162,"&gt;0")</f>
        <v>88</v>
      </c>
      <c r="D199" s="268">
        <f>COUNTIF(G163:G192,"&gt;0")</f>
        <v>7</v>
      </c>
      <c r="E199" s="201">
        <f>COUNTIF(G2:G192,"&gt;0")</f>
        <v>95</v>
      </c>
      <c r="F199" s="201">
        <f>C199+D199</f>
        <v>95</v>
      </c>
    </row>
    <row r="200" spans="2:6" x14ac:dyDescent="0.25">
      <c r="B200" s="276" t="s">
        <v>697</v>
      </c>
      <c r="C200" s="268">
        <f>SUMIF(G2:G162,"&gt;0")</f>
        <v>887</v>
      </c>
      <c r="D200" s="268">
        <f>SUMIF(G163:G192,"&gt;0")</f>
        <v>166</v>
      </c>
      <c r="E200" s="201">
        <f>SUMIF(G2:G192,"&gt;0")</f>
        <v>1053</v>
      </c>
      <c r="F200" s="201">
        <f>C200+D200</f>
        <v>1053</v>
      </c>
    </row>
    <row r="201" spans="2:6" x14ac:dyDescent="0.25">
      <c r="B201" s="276" t="s">
        <v>698</v>
      </c>
      <c r="C201" s="268">
        <f>SUMIF(H2:H162,"&gt;0")</f>
        <v>512</v>
      </c>
      <c r="D201" s="268">
        <f>SUMIF(H163:H192,"&gt;0")</f>
        <v>47</v>
      </c>
      <c r="E201" s="201">
        <f>SUMIF(H2:H192,"&gt;0")</f>
        <v>559</v>
      </c>
      <c r="F201" s="201">
        <f>C201+D201</f>
        <v>559</v>
      </c>
    </row>
    <row r="202" spans="2:6" x14ac:dyDescent="0.25">
      <c r="B202" s="276" t="s">
        <v>699</v>
      </c>
      <c r="C202" s="269">
        <f>C201/C200*100</f>
        <v>57.722660653889513</v>
      </c>
      <c r="D202" s="269">
        <f>D201/D200*100</f>
        <v>28.313253012048197</v>
      </c>
      <c r="E202" s="269">
        <f>E201/E200*100</f>
        <v>53.086419753086425</v>
      </c>
      <c r="F202" s="269">
        <f>F201/F200*100</f>
        <v>53.086419753086425</v>
      </c>
    </row>
    <row r="204" spans="2:6" x14ac:dyDescent="0.25">
      <c r="B204" s="277" t="s">
        <v>712</v>
      </c>
      <c r="C204" s="10">
        <f>MIN(C2:C162)</f>
        <v>0</v>
      </c>
      <c r="D204" s="10">
        <f>MIN(C163:C192)</f>
        <v>1</v>
      </c>
      <c r="E204" s="10">
        <f>MIN(C2:C192)</f>
        <v>0</v>
      </c>
    </row>
    <row r="205" spans="2:6" x14ac:dyDescent="0.25">
      <c r="B205" s="277" t="s">
        <v>713</v>
      </c>
      <c r="C205" s="10">
        <f>MAX(C2:C162)</f>
        <v>170</v>
      </c>
      <c r="D205" s="10">
        <f>MAX(C163:C192)</f>
        <v>438</v>
      </c>
      <c r="E205" s="10">
        <f>MAX(C2:C192)</f>
        <v>438</v>
      </c>
    </row>
  </sheetData>
  <autoFilter ref="A1:L204"/>
  <pageMargins left="3.937007874015748E-2" right="3.937007874015748E-2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D1" workbookViewId="0">
      <pane ySplit="1" topLeftCell="A2" activePane="bottomLeft" state="frozen"/>
      <selection activeCell="D1" sqref="D1"/>
      <selection pane="bottomLeft" activeCell="H52" sqref="H52"/>
    </sheetView>
  </sheetViews>
  <sheetFormatPr defaultRowHeight="15" x14ac:dyDescent="0.25"/>
  <cols>
    <col min="1" max="1" width="7.140625" style="98" hidden="1" customWidth="1"/>
    <col min="2" max="2" width="7.28515625" style="98" hidden="1" customWidth="1"/>
    <col min="3" max="3" width="5.5703125" style="98" hidden="1" customWidth="1"/>
    <col min="4" max="4" width="6" style="2" customWidth="1"/>
    <col min="5" max="5" width="10.42578125" style="2" bestFit="1" customWidth="1"/>
    <col min="6" max="6" width="10.42578125" style="104" bestFit="1" customWidth="1"/>
    <col min="7" max="7" width="30.5703125" style="2" bestFit="1" customWidth="1"/>
    <col min="8" max="8" width="51" style="2" bestFit="1" customWidth="1"/>
    <col min="9" max="9" width="6.42578125" style="2" bestFit="1" customWidth="1"/>
    <col min="10" max="10" width="9.42578125" style="2" customWidth="1"/>
    <col min="11" max="11" width="6.28515625" style="2" customWidth="1"/>
    <col min="12" max="12" width="9.28515625" style="2" customWidth="1"/>
    <col min="13" max="16384" width="9.140625" style="2"/>
  </cols>
  <sheetData>
    <row r="1" spans="1:12" ht="63.75" x14ac:dyDescent="0.25">
      <c r="A1" s="93" t="s">
        <v>0</v>
      </c>
      <c r="B1" s="93" t="s">
        <v>1</v>
      </c>
      <c r="C1" s="93" t="s">
        <v>2</v>
      </c>
      <c r="D1" s="162" t="s">
        <v>0</v>
      </c>
      <c r="E1" s="162" t="s">
        <v>550</v>
      </c>
      <c r="F1" s="162" t="s">
        <v>551</v>
      </c>
      <c r="G1" s="162" t="s">
        <v>132</v>
      </c>
      <c r="H1" s="162" t="s">
        <v>3</v>
      </c>
      <c r="I1" s="163" t="s">
        <v>4</v>
      </c>
      <c r="J1" s="164" t="s">
        <v>5</v>
      </c>
      <c r="K1" s="164" t="s">
        <v>6</v>
      </c>
      <c r="L1" s="164" t="s">
        <v>545</v>
      </c>
    </row>
    <row r="2" spans="1:12" x14ac:dyDescent="0.25">
      <c r="A2" s="99" t="s">
        <v>7</v>
      </c>
      <c r="B2" s="99" t="s">
        <v>8</v>
      </c>
      <c r="C2" s="99">
        <v>8</v>
      </c>
      <c r="D2" s="118" t="s">
        <v>14</v>
      </c>
      <c r="E2" s="119">
        <v>43539.6694444444</v>
      </c>
      <c r="F2" s="119">
        <v>43538</v>
      </c>
      <c r="G2" s="118" t="s">
        <v>548</v>
      </c>
      <c r="H2" s="118" t="s">
        <v>15</v>
      </c>
      <c r="I2" s="118">
        <v>1399</v>
      </c>
      <c r="J2" s="118">
        <v>1012</v>
      </c>
      <c r="K2" s="120">
        <f>J2/I2*100</f>
        <v>72.337383845603995</v>
      </c>
      <c r="L2" s="121">
        <v>226</v>
      </c>
    </row>
    <row r="3" spans="1:12" x14ac:dyDescent="0.25">
      <c r="A3" s="99" t="s">
        <v>11</v>
      </c>
      <c r="B3" s="99" t="s">
        <v>12</v>
      </c>
      <c r="C3" s="99">
        <v>9</v>
      </c>
      <c r="D3" s="122" t="s">
        <v>18</v>
      </c>
      <c r="E3" s="123">
        <v>43537.473611111098</v>
      </c>
      <c r="F3" s="123">
        <v>43537</v>
      </c>
      <c r="G3" s="122" t="s">
        <v>548</v>
      </c>
      <c r="H3" s="122" t="s">
        <v>19</v>
      </c>
      <c r="I3" s="122">
        <v>2114</v>
      </c>
      <c r="J3" s="122">
        <v>1378</v>
      </c>
      <c r="K3" s="124">
        <f t="shared" ref="K3:K65" si="0">J3/I3*100</f>
        <v>65.184484389782398</v>
      </c>
      <c r="L3" s="125">
        <v>170</v>
      </c>
    </row>
    <row r="4" spans="1:12" x14ac:dyDescent="0.25">
      <c r="A4" s="99" t="s">
        <v>14</v>
      </c>
      <c r="B4" s="99" t="s">
        <v>12</v>
      </c>
      <c r="C4" s="99">
        <v>9</v>
      </c>
      <c r="D4" s="109" t="s">
        <v>529</v>
      </c>
      <c r="E4" s="110">
        <v>43529.414583333302</v>
      </c>
      <c r="F4" s="110">
        <v>43529</v>
      </c>
      <c r="G4" s="109" t="s">
        <v>548</v>
      </c>
      <c r="H4" s="109" t="s">
        <v>530</v>
      </c>
      <c r="I4" s="109">
        <v>285</v>
      </c>
      <c r="J4" s="109">
        <v>148</v>
      </c>
      <c r="K4" s="111">
        <f t="shared" si="0"/>
        <v>51.929824561403507</v>
      </c>
      <c r="L4" s="117">
        <v>20</v>
      </c>
    </row>
    <row r="5" spans="1:12" x14ac:dyDescent="0.25">
      <c r="A5" s="99" t="s">
        <v>16</v>
      </c>
      <c r="B5" s="99" t="s">
        <v>8</v>
      </c>
      <c r="C5" s="99">
        <v>8</v>
      </c>
      <c r="D5" s="118" t="s">
        <v>30</v>
      </c>
      <c r="E5" s="119">
        <v>43529.410416666702</v>
      </c>
      <c r="F5" s="119">
        <v>43529</v>
      </c>
      <c r="G5" s="118" t="s">
        <v>31</v>
      </c>
      <c r="H5" s="118" t="s">
        <v>531</v>
      </c>
      <c r="I5" s="118">
        <v>2843</v>
      </c>
      <c r="J5" s="118">
        <v>1995</v>
      </c>
      <c r="K5" s="120">
        <f t="shared" si="0"/>
        <v>70.172353148083005</v>
      </c>
      <c r="L5" s="121">
        <v>320</v>
      </c>
    </row>
    <row r="6" spans="1:12" x14ac:dyDescent="0.25">
      <c r="A6" s="99" t="s">
        <v>18</v>
      </c>
      <c r="B6" s="99" t="s">
        <v>12</v>
      </c>
      <c r="C6" s="99">
        <v>7</v>
      </c>
      <c r="D6" s="122" t="s">
        <v>36</v>
      </c>
      <c r="E6" s="123">
        <v>43538.792361111096</v>
      </c>
      <c r="F6" s="123">
        <v>43538</v>
      </c>
      <c r="G6" s="122" t="s">
        <v>31</v>
      </c>
      <c r="H6" s="122" t="s">
        <v>37</v>
      </c>
      <c r="I6" s="122">
        <v>556</v>
      </c>
      <c r="J6" s="122">
        <v>352</v>
      </c>
      <c r="K6" s="124">
        <f t="shared" si="0"/>
        <v>63.309352517985609</v>
      </c>
      <c r="L6" s="125">
        <v>2</v>
      </c>
    </row>
    <row r="7" spans="1:12" x14ac:dyDescent="0.25">
      <c r="A7" s="99" t="s">
        <v>20</v>
      </c>
      <c r="B7" s="99" t="s">
        <v>12</v>
      </c>
      <c r="C7" s="99">
        <v>9</v>
      </c>
      <c r="D7" s="49" t="s">
        <v>32</v>
      </c>
      <c r="E7" s="107">
        <v>43532.556250000001</v>
      </c>
      <c r="F7" s="107">
        <v>43532</v>
      </c>
      <c r="G7" s="49" t="s">
        <v>31</v>
      </c>
      <c r="H7" s="49" t="s">
        <v>33</v>
      </c>
      <c r="I7" s="49">
        <v>960</v>
      </c>
      <c r="J7" s="49">
        <v>552</v>
      </c>
      <c r="K7" s="108">
        <f t="shared" si="0"/>
        <v>57.499999999999993</v>
      </c>
      <c r="L7" s="67">
        <v>87</v>
      </c>
    </row>
    <row r="8" spans="1:12" x14ac:dyDescent="0.25">
      <c r="A8" s="99" t="s">
        <v>22</v>
      </c>
      <c r="B8" s="99" t="s">
        <v>12</v>
      </c>
      <c r="C8" s="99">
        <v>6</v>
      </c>
      <c r="D8" s="49" t="s">
        <v>99</v>
      </c>
      <c r="E8" s="107">
        <v>43535.458333333299</v>
      </c>
      <c r="F8" s="107">
        <v>43535</v>
      </c>
      <c r="G8" s="49" t="s">
        <v>31</v>
      </c>
      <c r="H8" s="49" t="s">
        <v>100</v>
      </c>
      <c r="I8" s="49">
        <v>1222</v>
      </c>
      <c r="J8" s="49">
        <v>661</v>
      </c>
      <c r="K8" s="108">
        <f t="shared" si="0"/>
        <v>54.091653027823241</v>
      </c>
      <c r="L8" s="67" t="s">
        <v>42</v>
      </c>
    </row>
    <row r="9" spans="1:12" x14ac:dyDescent="0.25">
      <c r="A9" s="99" t="s">
        <v>25</v>
      </c>
      <c r="B9" s="99" t="s">
        <v>12</v>
      </c>
      <c r="C9" s="99">
        <v>6</v>
      </c>
      <c r="D9" s="49" t="s">
        <v>81</v>
      </c>
      <c r="E9" s="107">
        <v>43543.46875</v>
      </c>
      <c r="F9" s="107">
        <v>43543</v>
      </c>
      <c r="G9" s="49" t="s">
        <v>31</v>
      </c>
      <c r="H9" s="49" t="s">
        <v>82</v>
      </c>
      <c r="I9" s="49">
        <v>5073</v>
      </c>
      <c r="J9" s="49">
        <v>2721</v>
      </c>
      <c r="K9" s="108">
        <f t="shared" si="0"/>
        <v>53.636901241868721</v>
      </c>
      <c r="L9" s="67">
        <v>200</v>
      </c>
    </row>
    <row r="10" spans="1:12" ht="16.5" customHeight="1" x14ac:dyDescent="0.25">
      <c r="A10" s="99" t="s">
        <v>28</v>
      </c>
      <c r="B10" s="99" t="s">
        <v>12</v>
      </c>
      <c r="C10" s="99">
        <v>6</v>
      </c>
      <c r="D10" s="49" t="s">
        <v>95</v>
      </c>
      <c r="E10" s="107">
        <v>43535.4555555556</v>
      </c>
      <c r="F10" s="107">
        <v>43535</v>
      </c>
      <c r="G10" s="49" t="s">
        <v>31</v>
      </c>
      <c r="H10" s="49" t="s">
        <v>97</v>
      </c>
      <c r="I10" s="49">
        <v>848</v>
      </c>
      <c r="J10" s="49">
        <v>443</v>
      </c>
      <c r="K10" s="108">
        <f t="shared" si="0"/>
        <v>52.240566037735846</v>
      </c>
      <c r="L10" s="67" t="s">
        <v>42</v>
      </c>
    </row>
    <row r="11" spans="1:12" x14ac:dyDescent="0.25">
      <c r="A11" s="99" t="s">
        <v>30</v>
      </c>
      <c r="B11" s="99" t="s">
        <v>12</v>
      </c>
      <c r="C11" s="99">
        <v>7</v>
      </c>
      <c r="D11" s="109" t="s">
        <v>65</v>
      </c>
      <c r="E11" s="110">
        <v>43535.597222222197</v>
      </c>
      <c r="F11" s="110">
        <v>43535</v>
      </c>
      <c r="G11" s="109" t="s">
        <v>31</v>
      </c>
      <c r="H11" s="109" t="s">
        <v>66</v>
      </c>
      <c r="I11" s="109">
        <v>819</v>
      </c>
      <c r="J11" s="109">
        <v>384</v>
      </c>
      <c r="K11" s="111">
        <f t="shared" si="0"/>
        <v>46.886446886446883</v>
      </c>
      <c r="L11" s="117" t="s">
        <v>42</v>
      </c>
    </row>
    <row r="12" spans="1:12" x14ac:dyDescent="0.25">
      <c r="A12" s="99" t="s">
        <v>32</v>
      </c>
      <c r="B12" s="99" t="s">
        <v>12</v>
      </c>
      <c r="C12" s="99">
        <v>7</v>
      </c>
      <c r="D12" s="134" t="s">
        <v>7</v>
      </c>
      <c r="E12" s="135">
        <v>43536.651388888902</v>
      </c>
      <c r="F12" s="135">
        <v>43536</v>
      </c>
      <c r="G12" s="134" t="s">
        <v>9</v>
      </c>
      <c r="H12" s="134" t="s">
        <v>10</v>
      </c>
      <c r="I12" s="134">
        <v>2320</v>
      </c>
      <c r="J12" s="134">
        <v>1967</v>
      </c>
      <c r="K12" s="136">
        <f t="shared" si="0"/>
        <v>84.784482758620697</v>
      </c>
      <c r="L12" s="100">
        <v>18</v>
      </c>
    </row>
    <row r="13" spans="1:12" x14ac:dyDescent="0.25">
      <c r="A13" s="99" t="s">
        <v>34</v>
      </c>
      <c r="B13" s="99" t="s">
        <v>8</v>
      </c>
      <c r="C13" s="99">
        <v>8</v>
      </c>
      <c r="D13" s="130" t="s">
        <v>11</v>
      </c>
      <c r="E13" s="131">
        <v>43528.427083333299</v>
      </c>
      <c r="F13" s="131">
        <v>43528</v>
      </c>
      <c r="G13" s="130" t="s">
        <v>9</v>
      </c>
      <c r="H13" s="130" t="s">
        <v>13</v>
      </c>
      <c r="I13" s="130">
        <v>895</v>
      </c>
      <c r="J13" s="130">
        <v>717</v>
      </c>
      <c r="K13" s="132">
        <f t="shared" si="0"/>
        <v>80.111731843575413</v>
      </c>
      <c r="L13" s="133">
        <v>40</v>
      </c>
    </row>
    <row r="14" spans="1:12" x14ac:dyDescent="0.25">
      <c r="A14" s="99" t="s">
        <v>36</v>
      </c>
      <c r="B14" s="99" t="s">
        <v>12</v>
      </c>
      <c r="C14" s="99">
        <v>7</v>
      </c>
      <c r="D14" s="130" t="s">
        <v>54</v>
      </c>
      <c r="E14" s="131">
        <v>43564.552777777797</v>
      </c>
      <c r="F14" s="131">
        <v>43563</v>
      </c>
      <c r="G14" s="130" t="s">
        <v>9</v>
      </c>
      <c r="H14" s="130" t="s">
        <v>532</v>
      </c>
      <c r="I14" s="130">
        <v>1401</v>
      </c>
      <c r="J14" s="130">
        <v>896</v>
      </c>
      <c r="K14" s="132">
        <f t="shared" si="0"/>
        <v>63.954318344039976</v>
      </c>
      <c r="L14" s="133">
        <v>385</v>
      </c>
    </row>
    <row r="15" spans="1:12" x14ac:dyDescent="0.25">
      <c r="A15" s="99" t="s">
        <v>38</v>
      </c>
      <c r="B15" s="99" t="s">
        <v>39</v>
      </c>
      <c r="C15" s="99">
        <v>4</v>
      </c>
      <c r="D15" s="130" t="s">
        <v>20</v>
      </c>
      <c r="E15" s="131">
        <v>43532.680555555598</v>
      </c>
      <c r="F15" s="131">
        <v>43532</v>
      </c>
      <c r="G15" s="130" t="s">
        <v>9</v>
      </c>
      <c r="H15" s="130" t="s">
        <v>21</v>
      </c>
      <c r="I15" s="130">
        <v>3838</v>
      </c>
      <c r="J15" s="130">
        <v>2387</v>
      </c>
      <c r="K15" s="132">
        <f t="shared" si="0"/>
        <v>62.193850964043776</v>
      </c>
      <c r="L15" s="133">
        <v>370</v>
      </c>
    </row>
    <row r="16" spans="1:12" x14ac:dyDescent="0.25">
      <c r="A16" s="99" t="s">
        <v>43</v>
      </c>
      <c r="B16" s="99" t="s">
        <v>44</v>
      </c>
      <c r="C16" s="99">
        <v>5</v>
      </c>
      <c r="D16" s="130" t="s">
        <v>16</v>
      </c>
      <c r="E16" s="131">
        <v>43536.7055555556</v>
      </c>
      <c r="F16" s="131">
        <v>43536</v>
      </c>
      <c r="G16" s="130" t="s">
        <v>9</v>
      </c>
      <c r="H16" s="130" t="s">
        <v>17</v>
      </c>
      <c r="I16" s="130">
        <v>346</v>
      </c>
      <c r="J16" s="130">
        <v>210</v>
      </c>
      <c r="K16" s="132">
        <f t="shared" si="0"/>
        <v>60.693641618497111</v>
      </c>
      <c r="L16" s="133" t="s">
        <v>42</v>
      </c>
    </row>
    <row r="17" spans="1:12" x14ac:dyDescent="0.25">
      <c r="A17" s="99" t="s">
        <v>46</v>
      </c>
      <c r="B17" s="99" t="s">
        <v>47</v>
      </c>
      <c r="C17" s="99">
        <v>3</v>
      </c>
      <c r="D17" s="126" t="s">
        <v>63</v>
      </c>
      <c r="E17" s="127">
        <v>43529</v>
      </c>
      <c r="F17" s="127">
        <v>43528</v>
      </c>
      <c r="G17" s="126" t="s">
        <v>9</v>
      </c>
      <c r="H17" s="126" t="s">
        <v>64</v>
      </c>
      <c r="I17" s="126">
        <v>1087</v>
      </c>
      <c r="J17" s="126">
        <v>586</v>
      </c>
      <c r="K17" s="128">
        <f t="shared" si="0"/>
        <v>53.909843606255748</v>
      </c>
      <c r="L17" s="129">
        <v>1</v>
      </c>
    </row>
    <row r="18" spans="1:12" x14ac:dyDescent="0.25">
      <c r="A18" s="99" t="s">
        <v>50</v>
      </c>
      <c r="B18" s="99" t="s">
        <v>12</v>
      </c>
      <c r="C18" s="99">
        <v>6</v>
      </c>
      <c r="D18" s="137" t="s">
        <v>83</v>
      </c>
      <c r="E18" s="138">
        <v>43529.412499999999</v>
      </c>
      <c r="F18" s="138">
        <v>43528</v>
      </c>
      <c r="G18" s="137" t="s">
        <v>9</v>
      </c>
      <c r="H18" s="137" t="s">
        <v>84</v>
      </c>
      <c r="I18" s="137">
        <v>121</v>
      </c>
      <c r="J18" s="137">
        <v>59</v>
      </c>
      <c r="K18" s="139">
        <f t="shared" si="0"/>
        <v>48.760330578512395</v>
      </c>
      <c r="L18" s="140" t="s">
        <v>42</v>
      </c>
    </row>
    <row r="19" spans="1:12" x14ac:dyDescent="0.25">
      <c r="A19" s="99" t="s">
        <v>52</v>
      </c>
      <c r="B19" s="99" t="s">
        <v>47</v>
      </c>
      <c r="C19" s="99">
        <v>3</v>
      </c>
      <c r="D19" s="118" t="s">
        <v>22</v>
      </c>
      <c r="E19" s="119">
        <v>43539.522916666698</v>
      </c>
      <c r="F19" s="119">
        <v>43538</v>
      </c>
      <c r="G19" s="118" t="s">
        <v>23</v>
      </c>
      <c r="H19" s="118" t="s">
        <v>24</v>
      </c>
      <c r="I19" s="118">
        <v>507</v>
      </c>
      <c r="J19" s="118">
        <v>354</v>
      </c>
      <c r="K19" s="120">
        <f t="shared" si="0"/>
        <v>69.822485207100598</v>
      </c>
      <c r="L19" s="121">
        <v>8</v>
      </c>
    </row>
    <row r="20" spans="1:12" x14ac:dyDescent="0.25">
      <c r="A20" s="99" t="s">
        <v>54</v>
      </c>
      <c r="B20" s="99" t="s">
        <v>12</v>
      </c>
      <c r="C20" s="99">
        <v>9</v>
      </c>
      <c r="D20" s="122" t="s">
        <v>101</v>
      </c>
      <c r="E20" s="123">
        <v>43535.453472222202</v>
      </c>
      <c r="F20" s="123">
        <v>43535</v>
      </c>
      <c r="G20" s="122" t="s">
        <v>23</v>
      </c>
      <c r="H20" s="122" t="s">
        <v>102</v>
      </c>
      <c r="I20" s="122">
        <v>1019</v>
      </c>
      <c r="J20" s="122">
        <v>651</v>
      </c>
      <c r="K20" s="124">
        <f t="shared" si="0"/>
        <v>63.886162904808643</v>
      </c>
      <c r="L20" s="125" t="s">
        <v>42</v>
      </c>
    </row>
    <row r="21" spans="1:12" x14ac:dyDescent="0.25">
      <c r="A21" s="99" t="s">
        <v>55</v>
      </c>
      <c r="B21" s="99" t="s">
        <v>12</v>
      </c>
      <c r="C21" s="99">
        <v>6</v>
      </c>
      <c r="D21" s="122" t="s">
        <v>28</v>
      </c>
      <c r="E21" s="123">
        <v>43530.530555555597</v>
      </c>
      <c r="F21" s="123">
        <v>43523</v>
      </c>
      <c r="G21" s="122" t="s">
        <v>23</v>
      </c>
      <c r="H21" s="122" t="s">
        <v>29</v>
      </c>
      <c r="I21" s="122">
        <v>859</v>
      </c>
      <c r="J21" s="122">
        <v>544</v>
      </c>
      <c r="K21" s="124">
        <f t="shared" si="0"/>
        <v>63.329452852153665</v>
      </c>
      <c r="L21" s="125">
        <v>88</v>
      </c>
    </row>
    <row r="22" spans="1:12" x14ac:dyDescent="0.25">
      <c r="A22" s="99" t="s">
        <v>57</v>
      </c>
      <c r="B22" s="99" t="s">
        <v>39</v>
      </c>
      <c r="C22" s="99">
        <v>4</v>
      </c>
      <c r="D22" s="122" t="s">
        <v>67</v>
      </c>
      <c r="E22" s="123">
        <v>43528.438888888901</v>
      </c>
      <c r="F22" s="123">
        <v>43528</v>
      </c>
      <c r="G22" s="122" t="s">
        <v>23</v>
      </c>
      <c r="H22" s="122" t="s">
        <v>68</v>
      </c>
      <c r="I22" s="122">
        <v>3642</v>
      </c>
      <c r="J22" s="122">
        <v>2223</v>
      </c>
      <c r="K22" s="124">
        <f t="shared" si="0"/>
        <v>61.03789126853377</v>
      </c>
      <c r="L22" s="125">
        <v>156</v>
      </c>
    </row>
    <row r="23" spans="1:12" x14ac:dyDescent="0.25">
      <c r="A23" s="99" t="s">
        <v>59</v>
      </c>
      <c r="B23" s="99" t="s">
        <v>44</v>
      </c>
      <c r="C23" s="99">
        <v>5</v>
      </c>
      <c r="D23" s="49" t="s">
        <v>43</v>
      </c>
      <c r="E23" s="107">
        <v>43538.618055555598</v>
      </c>
      <c r="F23" s="107">
        <v>43535</v>
      </c>
      <c r="G23" s="49" t="s">
        <v>23</v>
      </c>
      <c r="H23" s="49" t="s">
        <v>45</v>
      </c>
      <c r="I23" s="49">
        <v>1290</v>
      </c>
      <c r="J23" s="49">
        <v>769</v>
      </c>
      <c r="K23" s="108">
        <f t="shared" si="0"/>
        <v>59.61240310077519</v>
      </c>
      <c r="L23" s="67">
        <v>9</v>
      </c>
    </row>
    <row r="24" spans="1:12" x14ac:dyDescent="0.25">
      <c r="A24" s="99" t="s">
        <v>61</v>
      </c>
      <c r="B24" s="99" t="s">
        <v>62</v>
      </c>
      <c r="C24" s="99">
        <v>2</v>
      </c>
      <c r="D24" s="49" t="s">
        <v>34</v>
      </c>
      <c r="E24" s="107">
        <v>43559.492361111101</v>
      </c>
      <c r="F24" s="107">
        <v>43559</v>
      </c>
      <c r="G24" s="49" t="s">
        <v>23</v>
      </c>
      <c r="H24" s="49" t="s">
        <v>35</v>
      </c>
      <c r="I24" s="49">
        <v>593</v>
      </c>
      <c r="J24" s="49">
        <v>343</v>
      </c>
      <c r="K24" s="108">
        <f t="shared" si="0"/>
        <v>57.841483979763908</v>
      </c>
      <c r="L24" s="67">
        <v>142</v>
      </c>
    </row>
    <row r="25" spans="1:12" x14ac:dyDescent="0.25">
      <c r="A25" s="99" t="s">
        <v>63</v>
      </c>
      <c r="B25" s="99" t="s">
        <v>8</v>
      </c>
      <c r="C25" s="99">
        <v>1</v>
      </c>
      <c r="D25" s="49" t="s">
        <v>59</v>
      </c>
      <c r="E25" s="107">
        <v>43537.561805555597</v>
      </c>
      <c r="F25" s="107">
        <v>43537</v>
      </c>
      <c r="G25" s="49" t="s">
        <v>23</v>
      </c>
      <c r="H25" s="49" t="s">
        <v>60</v>
      </c>
      <c r="I25" s="49">
        <v>1050</v>
      </c>
      <c r="J25" s="49">
        <v>579</v>
      </c>
      <c r="K25" s="108">
        <f t="shared" si="0"/>
        <v>55.142857142857139</v>
      </c>
      <c r="L25" s="67">
        <v>0</v>
      </c>
    </row>
    <row r="26" spans="1:12" x14ac:dyDescent="0.25">
      <c r="A26" s="99" t="s">
        <v>65</v>
      </c>
      <c r="B26" s="99" t="s">
        <v>12</v>
      </c>
      <c r="C26" s="99">
        <v>7</v>
      </c>
      <c r="D26" s="49" t="s">
        <v>55</v>
      </c>
      <c r="E26" s="107">
        <v>43529.452777777798</v>
      </c>
      <c r="F26" s="107">
        <v>43529</v>
      </c>
      <c r="G26" s="49" t="s">
        <v>23</v>
      </c>
      <c r="H26" s="49" t="s">
        <v>56</v>
      </c>
      <c r="I26" s="49">
        <v>440</v>
      </c>
      <c r="J26" s="49">
        <v>237</v>
      </c>
      <c r="K26" s="108">
        <f t="shared" si="0"/>
        <v>53.863636363636367</v>
      </c>
      <c r="L26" s="67">
        <v>103</v>
      </c>
    </row>
    <row r="27" spans="1:12" x14ac:dyDescent="0.25">
      <c r="A27" s="99" t="s">
        <v>67</v>
      </c>
      <c r="B27" s="99" t="s">
        <v>12</v>
      </c>
      <c r="C27" s="99">
        <v>9</v>
      </c>
      <c r="D27" s="49" t="s">
        <v>76</v>
      </c>
      <c r="E27" s="107">
        <v>43536.604166666701</v>
      </c>
      <c r="F27" s="107">
        <v>43524</v>
      </c>
      <c r="G27" s="49" t="s">
        <v>23</v>
      </c>
      <c r="H27" s="49" t="s">
        <v>77</v>
      </c>
      <c r="I27" s="49">
        <v>326</v>
      </c>
      <c r="J27" s="49">
        <v>170</v>
      </c>
      <c r="K27" s="108">
        <f t="shared" si="0"/>
        <v>52.147239263803677</v>
      </c>
      <c r="L27" s="67" t="s">
        <v>42</v>
      </c>
    </row>
    <row r="28" spans="1:12" x14ac:dyDescent="0.25">
      <c r="A28" s="99" t="s">
        <v>69</v>
      </c>
      <c r="B28" s="99" t="s">
        <v>47</v>
      </c>
      <c r="C28" s="99">
        <v>3</v>
      </c>
      <c r="D28" s="49" t="s">
        <v>71</v>
      </c>
      <c r="E28" s="107">
        <v>43529.458333333299</v>
      </c>
      <c r="F28" s="107">
        <v>43529</v>
      </c>
      <c r="G28" s="49" t="s">
        <v>23</v>
      </c>
      <c r="H28" s="49" t="s">
        <v>72</v>
      </c>
      <c r="I28" s="49">
        <v>430</v>
      </c>
      <c r="J28" s="49">
        <v>224</v>
      </c>
      <c r="K28" s="108">
        <f t="shared" si="0"/>
        <v>52.093023255813954</v>
      </c>
      <c r="L28" s="67">
        <v>5</v>
      </c>
    </row>
    <row r="29" spans="1:12" x14ac:dyDescent="0.25">
      <c r="A29" s="99" t="s">
        <v>71</v>
      </c>
      <c r="B29" s="99" t="s">
        <v>12</v>
      </c>
      <c r="C29" s="99">
        <v>9</v>
      </c>
      <c r="D29" s="109" t="s">
        <v>50</v>
      </c>
      <c r="E29" s="110">
        <v>43544.596527777801</v>
      </c>
      <c r="F29" s="110">
        <v>43529</v>
      </c>
      <c r="G29" s="109" t="s">
        <v>23</v>
      </c>
      <c r="H29" s="109" t="s">
        <v>51</v>
      </c>
      <c r="I29" s="109">
        <v>3291</v>
      </c>
      <c r="J29" s="109">
        <v>1351</v>
      </c>
      <c r="K29" s="111">
        <f t="shared" si="0"/>
        <v>41.051352172591912</v>
      </c>
      <c r="L29" s="117">
        <v>389</v>
      </c>
    </row>
    <row r="30" spans="1:12" x14ac:dyDescent="0.25">
      <c r="A30" s="99" t="s">
        <v>73</v>
      </c>
      <c r="B30" s="99" t="s">
        <v>62</v>
      </c>
      <c r="C30" s="99">
        <v>2</v>
      </c>
      <c r="D30" s="48" t="s">
        <v>103</v>
      </c>
      <c r="E30" s="105">
        <v>43538.529861111099</v>
      </c>
      <c r="F30" s="105">
        <v>43535</v>
      </c>
      <c r="G30" s="48" t="s">
        <v>48</v>
      </c>
      <c r="H30" s="48" t="s">
        <v>104</v>
      </c>
      <c r="I30" s="48">
        <v>179</v>
      </c>
      <c r="J30" s="48">
        <v>85</v>
      </c>
      <c r="K30" s="106">
        <f t="shared" si="0"/>
        <v>47.486033519553075</v>
      </c>
      <c r="L30" s="116">
        <v>5</v>
      </c>
    </row>
    <row r="31" spans="1:12" x14ac:dyDescent="0.25">
      <c r="A31" s="99" t="s">
        <v>74</v>
      </c>
      <c r="B31" s="99" t="s">
        <v>47</v>
      </c>
      <c r="C31" s="99">
        <v>3</v>
      </c>
      <c r="D31" s="49" t="s">
        <v>88</v>
      </c>
      <c r="E31" s="107">
        <v>43538.590972222199</v>
      </c>
      <c r="F31" s="107">
        <v>43535</v>
      </c>
      <c r="G31" s="49" t="s">
        <v>48</v>
      </c>
      <c r="H31" s="49" t="s">
        <v>89</v>
      </c>
      <c r="I31" s="49">
        <v>398</v>
      </c>
      <c r="J31" s="49">
        <v>184</v>
      </c>
      <c r="K31" s="108">
        <f t="shared" si="0"/>
        <v>46.231155778894475</v>
      </c>
      <c r="L31" s="67">
        <v>27</v>
      </c>
    </row>
    <row r="32" spans="1:12" x14ac:dyDescent="0.25">
      <c r="A32" s="99" t="s">
        <v>76</v>
      </c>
      <c r="B32" s="99" t="s">
        <v>12</v>
      </c>
      <c r="C32" s="99">
        <v>6</v>
      </c>
      <c r="D32" s="49" t="s">
        <v>69</v>
      </c>
      <c r="E32" s="107">
        <v>43543.466666666704</v>
      </c>
      <c r="F32" s="107">
        <v>43543</v>
      </c>
      <c r="G32" s="49" t="s">
        <v>48</v>
      </c>
      <c r="H32" s="49" t="s">
        <v>70</v>
      </c>
      <c r="I32" s="49">
        <v>345</v>
      </c>
      <c r="J32" s="49">
        <v>153</v>
      </c>
      <c r="K32" s="108">
        <f t="shared" si="0"/>
        <v>44.347826086956523</v>
      </c>
      <c r="L32" s="67">
        <v>12</v>
      </c>
    </row>
    <row r="33" spans="1:12" x14ac:dyDescent="0.25">
      <c r="A33" s="99" t="s">
        <v>78</v>
      </c>
      <c r="B33" s="99" t="s">
        <v>62</v>
      </c>
      <c r="C33" s="99">
        <v>2</v>
      </c>
      <c r="D33" s="49" t="s">
        <v>46</v>
      </c>
      <c r="E33" s="107">
        <v>43538.569444444402</v>
      </c>
      <c r="F33" s="107">
        <v>43535</v>
      </c>
      <c r="G33" s="49" t="s">
        <v>48</v>
      </c>
      <c r="H33" s="49" t="s">
        <v>49</v>
      </c>
      <c r="I33" s="49">
        <v>269</v>
      </c>
      <c r="J33" s="49">
        <v>116</v>
      </c>
      <c r="K33" s="108">
        <f t="shared" si="0"/>
        <v>43.122676579925653</v>
      </c>
      <c r="L33" s="67">
        <v>14</v>
      </c>
    </row>
    <row r="34" spans="1:12" x14ac:dyDescent="0.25">
      <c r="A34" s="99" t="s">
        <v>79</v>
      </c>
      <c r="B34" s="99" t="s">
        <v>39</v>
      </c>
      <c r="C34" s="99">
        <v>4</v>
      </c>
      <c r="D34" s="49" t="s">
        <v>74</v>
      </c>
      <c r="E34" s="107">
        <v>43538.592361111099</v>
      </c>
      <c r="F34" s="107">
        <v>43535</v>
      </c>
      <c r="G34" s="49" t="s">
        <v>48</v>
      </c>
      <c r="H34" s="49" t="s">
        <v>75</v>
      </c>
      <c r="I34" s="49">
        <v>3010</v>
      </c>
      <c r="J34" s="49">
        <v>1234</v>
      </c>
      <c r="K34" s="108">
        <f t="shared" si="0"/>
        <v>40.996677740863788</v>
      </c>
      <c r="L34" s="67">
        <v>217</v>
      </c>
    </row>
    <row r="35" spans="1:12" x14ac:dyDescent="0.25">
      <c r="A35" s="94" t="s">
        <v>81</v>
      </c>
      <c r="B35" s="94" t="s">
        <v>12</v>
      </c>
      <c r="C35" s="94">
        <v>7</v>
      </c>
      <c r="D35" s="109" t="s">
        <v>52</v>
      </c>
      <c r="E35" s="110">
        <v>43538.53125</v>
      </c>
      <c r="F35" s="110">
        <v>43535</v>
      </c>
      <c r="G35" s="109" t="s">
        <v>48</v>
      </c>
      <c r="H35" s="109" t="s">
        <v>53</v>
      </c>
      <c r="I35" s="109">
        <v>252</v>
      </c>
      <c r="J35" s="109">
        <v>79</v>
      </c>
      <c r="K35" s="111">
        <f t="shared" si="0"/>
        <v>31.349206349206348</v>
      </c>
      <c r="L35" s="117">
        <v>7</v>
      </c>
    </row>
    <row r="36" spans="1:12" x14ac:dyDescent="0.25">
      <c r="A36" s="99" t="s">
        <v>83</v>
      </c>
      <c r="B36" s="99" t="s">
        <v>8</v>
      </c>
      <c r="C36" s="99">
        <v>1</v>
      </c>
      <c r="D36" s="141" t="s">
        <v>57</v>
      </c>
      <c r="E36" s="142">
        <v>43529.598611111098</v>
      </c>
      <c r="F36" s="142">
        <v>43529</v>
      </c>
      <c r="G36" s="141" t="s">
        <v>40</v>
      </c>
      <c r="H36" s="141" t="s">
        <v>58</v>
      </c>
      <c r="I36" s="141">
        <v>269</v>
      </c>
      <c r="J36" s="141">
        <v>163</v>
      </c>
      <c r="K36" s="143">
        <f t="shared" si="0"/>
        <v>60.594795539033456</v>
      </c>
      <c r="L36" s="144">
        <v>3</v>
      </c>
    </row>
    <row r="37" spans="1:12" x14ac:dyDescent="0.25">
      <c r="A37" s="94" t="s">
        <v>85</v>
      </c>
      <c r="B37" s="94" t="s">
        <v>62</v>
      </c>
      <c r="C37" s="94">
        <v>2</v>
      </c>
      <c r="D37" s="49" t="s">
        <v>38</v>
      </c>
      <c r="E37" s="107">
        <v>43537.603472222203</v>
      </c>
      <c r="F37" s="107">
        <v>43532</v>
      </c>
      <c r="G37" s="49" t="s">
        <v>40</v>
      </c>
      <c r="H37" s="49" t="s">
        <v>41</v>
      </c>
      <c r="I37" s="49">
        <v>1321</v>
      </c>
      <c r="J37" s="49">
        <v>756</v>
      </c>
      <c r="K37" s="108">
        <f t="shared" si="0"/>
        <v>57.229371688115059</v>
      </c>
      <c r="L37" s="67">
        <v>84</v>
      </c>
    </row>
    <row r="38" spans="1:12" x14ac:dyDescent="0.25">
      <c r="A38" s="94" t="s">
        <v>86</v>
      </c>
      <c r="B38" s="94" t="s">
        <v>39</v>
      </c>
      <c r="C38" s="94">
        <v>4</v>
      </c>
      <c r="D38" s="49" t="s">
        <v>86</v>
      </c>
      <c r="E38" s="107">
        <v>43537.720833333296</v>
      </c>
      <c r="F38" s="107">
        <v>43525</v>
      </c>
      <c r="G38" s="49" t="s">
        <v>40</v>
      </c>
      <c r="H38" s="49" t="s">
        <v>87</v>
      </c>
      <c r="I38" s="49">
        <v>297</v>
      </c>
      <c r="J38" s="49">
        <v>155</v>
      </c>
      <c r="K38" s="108">
        <f t="shared" si="0"/>
        <v>52.188552188552187</v>
      </c>
      <c r="L38" s="67">
        <v>12</v>
      </c>
    </row>
    <row r="39" spans="1:12" x14ac:dyDescent="0.25">
      <c r="A39" s="94" t="s">
        <v>88</v>
      </c>
      <c r="B39" s="94" t="s">
        <v>47</v>
      </c>
      <c r="C39" s="94">
        <v>3</v>
      </c>
      <c r="D39" s="49" t="s">
        <v>533</v>
      </c>
      <c r="E39" s="107">
        <v>43530.510416666701</v>
      </c>
      <c r="F39" s="107">
        <v>43524</v>
      </c>
      <c r="G39" s="49" t="s">
        <v>40</v>
      </c>
      <c r="H39" s="49" t="s">
        <v>534</v>
      </c>
      <c r="I39" s="49">
        <v>3944</v>
      </c>
      <c r="J39" s="49">
        <v>1980</v>
      </c>
      <c r="K39" s="108">
        <f t="shared" si="0"/>
        <v>50.20283975659229</v>
      </c>
      <c r="L39" s="67">
        <v>582</v>
      </c>
    </row>
    <row r="40" spans="1:12" x14ac:dyDescent="0.25">
      <c r="A40" s="94" t="s">
        <v>90</v>
      </c>
      <c r="B40" s="94" t="s">
        <v>39</v>
      </c>
      <c r="C40" s="94">
        <v>4</v>
      </c>
      <c r="D40" s="49" t="s">
        <v>98</v>
      </c>
      <c r="E40" s="107">
        <v>43537.566666666702</v>
      </c>
      <c r="F40" s="107">
        <v>43537</v>
      </c>
      <c r="G40" s="49" t="s">
        <v>40</v>
      </c>
      <c r="H40" s="49" t="s">
        <v>535</v>
      </c>
      <c r="I40" s="49">
        <v>2298</v>
      </c>
      <c r="J40" s="49">
        <v>1090</v>
      </c>
      <c r="K40" s="108">
        <f t="shared" si="0"/>
        <v>47.432550043516102</v>
      </c>
      <c r="L40" s="67">
        <v>79</v>
      </c>
    </row>
    <row r="41" spans="1:12" x14ac:dyDescent="0.25">
      <c r="A41" s="94" t="s">
        <v>91</v>
      </c>
      <c r="B41" s="94" t="s">
        <v>92</v>
      </c>
      <c r="C41" s="94">
        <v>1</v>
      </c>
      <c r="D41" s="49" t="s">
        <v>536</v>
      </c>
      <c r="E41" s="107">
        <v>43530.515972222202</v>
      </c>
      <c r="F41" s="107">
        <v>43524</v>
      </c>
      <c r="G41" s="49" t="s">
        <v>40</v>
      </c>
      <c r="H41" s="49" t="s">
        <v>537</v>
      </c>
      <c r="I41" s="49">
        <v>647</v>
      </c>
      <c r="J41" s="49">
        <v>268</v>
      </c>
      <c r="K41" s="108">
        <f t="shared" si="0"/>
        <v>41.421947449768162</v>
      </c>
      <c r="L41" s="67">
        <v>0</v>
      </c>
    </row>
    <row r="42" spans="1:12" x14ac:dyDescent="0.25">
      <c r="A42" s="94" t="s">
        <v>93</v>
      </c>
      <c r="B42" s="94" t="s">
        <v>44</v>
      </c>
      <c r="C42" s="94">
        <v>5</v>
      </c>
      <c r="D42" s="49" t="s">
        <v>79</v>
      </c>
      <c r="E42" s="107">
        <v>43537.539583333302</v>
      </c>
      <c r="F42" s="107">
        <v>43528</v>
      </c>
      <c r="G42" s="49" t="s">
        <v>40</v>
      </c>
      <c r="H42" s="49" t="s">
        <v>80</v>
      </c>
      <c r="I42" s="49">
        <v>934</v>
      </c>
      <c r="J42" s="49">
        <v>373</v>
      </c>
      <c r="K42" s="108">
        <f t="shared" si="0"/>
        <v>39.935760171306214</v>
      </c>
      <c r="L42" s="67" t="s">
        <v>42</v>
      </c>
    </row>
    <row r="43" spans="1:12" x14ac:dyDescent="0.25">
      <c r="A43" s="94" t="s">
        <v>95</v>
      </c>
      <c r="B43" s="94" t="s">
        <v>96</v>
      </c>
      <c r="C43" s="94">
        <v>8</v>
      </c>
      <c r="D43" s="49" t="s">
        <v>93</v>
      </c>
      <c r="E43" s="107">
        <v>43537.563888888901</v>
      </c>
      <c r="F43" s="107">
        <v>43537</v>
      </c>
      <c r="G43" s="49" t="s">
        <v>40</v>
      </c>
      <c r="H43" s="49" t="s">
        <v>94</v>
      </c>
      <c r="I43" s="49">
        <v>1034</v>
      </c>
      <c r="J43" s="49">
        <v>349</v>
      </c>
      <c r="K43" s="108">
        <f t="shared" si="0"/>
        <v>33.752417794970988</v>
      </c>
      <c r="L43" s="67">
        <v>0</v>
      </c>
    </row>
    <row r="44" spans="1:12" x14ac:dyDescent="0.25">
      <c r="A44" s="94" t="s">
        <v>98</v>
      </c>
      <c r="B44" s="94" t="s">
        <v>44</v>
      </c>
      <c r="C44" s="94">
        <v>5</v>
      </c>
      <c r="D44" s="49" t="s">
        <v>107</v>
      </c>
      <c r="E44" s="107">
        <v>43531.6694444444</v>
      </c>
      <c r="F44" s="107">
        <v>43531</v>
      </c>
      <c r="G44" s="49" t="s">
        <v>40</v>
      </c>
      <c r="H44" s="49" t="s">
        <v>108</v>
      </c>
      <c r="I44" s="49">
        <v>1266</v>
      </c>
      <c r="J44" s="49">
        <v>362</v>
      </c>
      <c r="K44" s="108">
        <f t="shared" si="0"/>
        <v>28.593996840442337</v>
      </c>
      <c r="L44" s="67">
        <v>75</v>
      </c>
    </row>
    <row r="45" spans="1:12" x14ac:dyDescent="0.25">
      <c r="A45" s="94" t="s">
        <v>99</v>
      </c>
      <c r="B45" s="94" t="s">
        <v>96</v>
      </c>
      <c r="C45" s="94">
        <v>8</v>
      </c>
      <c r="D45" s="109" t="s">
        <v>109</v>
      </c>
      <c r="E45" s="110">
        <v>43536.475694444402</v>
      </c>
      <c r="F45" s="110">
        <v>43536</v>
      </c>
      <c r="G45" s="109" t="s">
        <v>40</v>
      </c>
      <c r="H45" s="109" t="s">
        <v>538</v>
      </c>
      <c r="I45" s="109">
        <v>82</v>
      </c>
      <c r="J45" s="109">
        <v>18</v>
      </c>
      <c r="K45" s="111">
        <f t="shared" si="0"/>
        <v>21.951219512195124</v>
      </c>
      <c r="L45" s="117">
        <v>5</v>
      </c>
    </row>
    <row r="46" spans="1:12" x14ac:dyDescent="0.25">
      <c r="A46" s="94" t="s">
        <v>101</v>
      </c>
      <c r="B46" s="94" t="s">
        <v>96</v>
      </c>
      <c r="C46" s="94">
        <v>8</v>
      </c>
      <c r="D46" s="48" t="s">
        <v>73</v>
      </c>
      <c r="E46" s="105">
        <v>43536.634722222203</v>
      </c>
      <c r="F46" s="105">
        <v>43536</v>
      </c>
      <c r="G46" s="48" t="s">
        <v>549</v>
      </c>
      <c r="H46" s="48" t="s">
        <v>539</v>
      </c>
      <c r="I46" s="48">
        <v>916</v>
      </c>
      <c r="J46" s="48">
        <v>441</v>
      </c>
      <c r="K46" s="106">
        <f t="shared" si="0"/>
        <v>48.144104803493448</v>
      </c>
      <c r="L46" s="116">
        <v>109</v>
      </c>
    </row>
    <row r="47" spans="1:12" x14ac:dyDescent="0.25">
      <c r="A47" s="94" t="s">
        <v>103</v>
      </c>
      <c r="B47" s="94" t="s">
        <v>47</v>
      </c>
      <c r="C47" s="94">
        <v>3</v>
      </c>
      <c r="D47" s="49" t="s">
        <v>61</v>
      </c>
      <c r="E47" s="107">
        <v>43538.55</v>
      </c>
      <c r="F47" s="107">
        <v>43524</v>
      </c>
      <c r="G47" s="49" t="s">
        <v>549</v>
      </c>
      <c r="H47" s="49" t="s">
        <v>540</v>
      </c>
      <c r="I47" s="49">
        <v>356</v>
      </c>
      <c r="J47" s="49">
        <v>165</v>
      </c>
      <c r="K47" s="108">
        <f t="shared" si="0"/>
        <v>46.348314606741575</v>
      </c>
      <c r="L47" s="67" t="s">
        <v>42</v>
      </c>
    </row>
    <row r="48" spans="1:12" x14ac:dyDescent="0.25">
      <c r="A48" s="94" t="s">
        <v>105</v>
      </c>
      <c r="B48" s="94" t="s">
        <v>92</v>
      </c>
      <c r="C48" s="94">
        <v>1</v>
      </c>
      <c r="D48" s="49" t="s">
        <v>91</v>
      </c>
      <c r="E48" s="107">
        <v>43528.624305555597</v>
      </c>
      <c r="F48" s="107">
        <v>43525</v>
      </c>
      <c r="G48" s="49" t="s">
        <v>549</v>
      </c>
      <c r="H48" s="49" t="s">
        <v>541</v>
      </c>
      <c r="I48" s="49">
        <v>1832</v>
      </c>
      <c r="J48" s="49">
        <v>759</v>
      </c>
      <c r="K48" s="108">
        <f t="shared" si="0"/>
        <v>41.430131004366814</v>
      </c>
      <c r="L48" s="67" t="s">
        <v>42</v>
      </c>
    </row>
    <row r="49" spans="1:12" x14ac:dyDescent="0.25">
      <c r="A49" s="94" t="s">
        <v>107</v>
      </c>
      <c r="B49" s="94" t="s">
        <v>39</v>
      </c>
      <c r="C49" s="94">
        <v>4</v>
      </c>
      <c r="D49" s="49" t="s">
        <v>78</v>
      </c>
      <c r="E49" s="107">
        <v>43538.547916666699</v>
      </c>
      <c r="F49" s="107">
        <v>43524</v>
      </c>
      <c r="G49" s="49" t="s">
        <v>549</v>
      </c>
      <c r="H49" s="49" t="s">
        <v>542</v>
      </c>
      <c r="I49" s="49">
        <v>1288</v>
      </c>
      <c r="J49" s="49">
        <v>528</v>
      </c>
      <c r="K49" s="108">
        <f t="shared" si="0"/>
        <v>40.993788819875775</v>
      </c>
      <c r="L49" s="67">
        <v>23</v>
      </c>
    </row>
    <row r="50" spans="1:12" x14ac:dyDescent="0.25">
      <c r="A50" s="94" t="s">
        <v>109</v>
      </c>
      <c r="B50" s="94" t="s">
        <v>44</v>
      </c>
      <c r="C50" s="94">
        <v>5</v>
      </c>
      <c r="D50" s="49" t="s">
        <v>85</v>
      </c>
      <c r="E50" s="107">
        <v>43538.534722222197</v>
      </c>
      <c r="F50" s="107">
        <v>43524</v>
      </c>
      <c r="G50" s="49" t="s">
        <v>549</v>
      </c>
      <c r="H50" s="49" t="s">
        <v>543</v>
      </c>
      <c r="I50" s="49">
        <v>4014</v>
      </c>
      <c r="J50" s="49">
        <v>1557</v>
      </c>
      <c r="K50" s="108">
        <f t="shared" si="0"/>
        <v>38.789237668161434</v>
      </c>
      <c r="L50" s="67">
        <v>403</v>
      </c>
    </row>
    <row r="51" spans="1:12" x14ac:dyDescent="0.25">
      <c r="A51" s="94" t="s">
        <v>110</v>
      </c>
      <c r="B51" s="94" t="s">
        <v>12</v>
      </c>
      <c r="C51" s="94">
        <v>9</v>
      </c>
      <c r="D51" s="109" t="s">
        <v>105</v>
      </c>
      <c r="E51" s="110">
        <v>43536.504166666702</v>
      </c>
      <c r="F51" s="110">
        <v>43536</v>
      </c>
      <c r="G51" s="109" t="s">
        <v>549</v>
      </c>
      <c r="H51" s="109" t="s">
        <v>106</v>
      </c>
      <c r="I51" s="109">
        <v>1847</v>
      </c>
      <c r="J51" s="109">
        <v>565</v>
      </c>
      <c r="K51" s="111">
        <f t="shared" si="0"/>
        <v>30.590146182999455</v>
      </c>
      <c r="L51" s="117">
        <v>82</v>
      </c>
    </row>
    <row r="52" spans="1:12" x14ac:dyDescent="0.25">
      <c r="A52" s="94" t="s">
        <v>113</v>
      </c>
      <c r="B52" s="94" t="s">
        <v>39</v>
      </c>
      <c r="C52" s="94">
        <v>4</v>
      </c>
      <c r="D52" s="145" t="s">
        <v>25</v>
      </c>
      <c r="E52" s="146">
        <v>43558.649305555598</v>
      </c>
      <c r="F52" s="146">
        <v>43558</v>
      </c>
      <c r="G52" s="145" t="s">
        <v>26</v>
      </c>
      <c r="H52" s="145" t="s">
        <v>27</v>
      </c>
      <c r="I52" s="145">
        <v>485</v>
      </c>
      <c r="J52" s="145">
        <v>292</v>
      </c>
      <c r="K52" s="147">
        <f t="shared" si="0"/>
        <v>60.206185567010309</v>
      </c>
      <c r="L52" s="148">
        <v>44</v>
      </c>
    </row>
    <row r="53" spans="1:12" x14ac:dyDescent="0.25">
      <c r="A53" s="94" t="s">
        <v>115</v>
      </c>
      <c r="B53" s="94" t="s">
        <v>39</v>
      </c>
      <c r="C53" s="94">
        <v>4</v>
      </c>
      <c r="D53" s="48" t="s">
        <v>113</v>
      </c>
      <c r="E53" s="105">
        <v>43537.5444444444</v>
      </c>
      <c r="F53" s="105">
        <v>43537</v>
      </c>
      <c r="G53" s="48" t="s">
        <v>111</v>
      </c>
      <c r="H53" s="48" t="s">
        <v>114</v>
      </c>
      <c r="I53" s="48">
        <v>1116</v>
      </c>
      <c r="J53" s="48">
        <v>601</v>
      </c>
      <c r="K53" s="106">
        <f t="shared" si="0"/>
        <v>53.853046594982082</v>
      </c>
      <c r="L53" s="116">
        <v>53</v>
      </c>
    </row>
    <row r="54" spans="1:12" x14ac:dyDescent="0.25">
      <c r="A54" s="94" t="s">
        <v>117</v>
      </c>
      <c r="B54" s="94" t="s">
        <v>44</v>
      </c>
      <c r="C54" s="94">
        <v>5</v>
      </c>
      <c r="D54" s="49" t="s">
        <v>115</v>
      </c>
      <c r="E54" s="107">
        <v>43531.586805555598</v>
      </c>
      <c r="F54" s="107">
        <v>43531</v>
      </c>
      <c r="G54" s="49" t="s">
        <v>111</v>
      </c>
      <c r="H54" s="49" t="s">
        <v>116</v>
      </c>
      <c r="I54" s="49">
        <v>520</v>
      </c>
      <c r="J54" s="49">
        <v>238</v>
      </c>
      <c r="K54" s="108">
        <f t="shared" si="0"/>
        <v>45.769230769230766</v>
      </c>
      <c r="L54" s="67">
        <v>8</v>
      </c>
    </row>
    <row r="55" spans="1:12" x14ac:dyDescent="0.25">
      <c r="A55" s="94" t="s">
        <v>119</v>
      </c>
      <c r="B55" s="94" t="s">
        <v>12</v>
      </c>
      <c r="C55" s="94">
        <v>7</v>
      </c>
      <c r="D55" s="49" t="s">
        <v>110</v>
      </c>
      <c r="E55" s="107">
        <v>43536.462500000001</v>
      </c>
      <c r="F55" s="107">
        <v>43536</v>
      </c>
      <c r="G55" s="49" t="s">
        <v>111</v>
      </c>
      <c r="H55" s="49" t="s">
        <v>112</v>
      </c>
      <c r="I55" s="49">
        <v>596</v>
      </c>
      <c r="J55" s="49">
        <v>271</v>
      </c>
      <c r="K55" s="108">
        <f t="shared" si="0"/>
        <v>45.469798657718115</v>
      </c>
      <c r="L55" s="67">
        <v>74</v>
      </c>
    </row>
    <row r="56" spans="1:12" x14ac:dyDescent="0.25">
      <c r="A56" s="94" t="s">
        <v>121</v>
      </c>
      <c r="B56" s="94" t="s">
        <v>12</v>
      </c>
      <c r="C56" s="94">
        <v>6</v>
      </c>
      <c r="D56" s="49" t="s">
        <v>121</v>
      </c>
      <c r="E56" s="107">
        <v>43529.659722222197</v>
      </c>
      <c r="F56" s="107">
        <v>43528</v>
      </c>
      <c r="G56" s="49" t="s">
        <v>111</v>
      </c>
      <c r="H56" s="49" t="s">
        <v>122</v>
      </c>
      <c r="I56" s="49">
        <v>917</v>
      </c>
      <c r="J56" s="49">
        <v>378</v>
      </c>
      <c r="K56" s="108">
        <f t="shared" si="0"/>
        <v>41.221374045801525</v>
      </c>
      <c r="L56" s="67">
        <v>50</v>
      </c>
    </row>
    <row r="57" spans="1:12" x14ac:dyDescent="0.25">
      <c r="A57" s="94" t="s">
        <v>123</v>
      </c>
      <c r="B57" s="94" t="s">
        <v>62</v>
      </c>
      <c r="C57" s="94">
        <v>2</v>
      </c>
      <c r="D57" s="49" t="s">
        <v>117</v>
      </c>
      <c r="E57" s="107">
        <v>43558.644444444399</v>
      </c>
      <c r="F57" s="107">
        <v>43557</v>
      </c>
      <c r="G57" s="49" t="s">
        <v>111</v>
      </c>
      <c r="H57" s="49" t="s">
        <v>118</v>
      </c>
      <c r="I57" s="49">
        <v>311</v>
      </c>
      <c r="J57" s="49">
        <v>117</v>
      </c>
      <c r="K57" s="108">
        <f t="shared" si="0"/>
        <v>37.620578778135048</v>
      </c>
      <c r="L57" s="67">
        <v>0</v>
      </c>
    </row>
    <row r="58" spans="1:12" x14ac:dyDescent="0.25">
      <c r="A58" s="95"/>
      <c r="B58" s="95"/>
      <c r="C58" s="95"/>
      <c r="D58" s="49" t="s">
        <v>154</v>
      </c>
      <c r="E58" s="107">
        <v>43545</v>
      </c>
      <c r="F58" s="107">
        <v>43529</v>
      </c>
      <c r="G58" s="49" t="s">
        <v>111</v>
      </c>
      <c r="H58" s="49" t="s">
        <v>544</v>
      </c>
      <c r="I58" s="49">
        <v>1500</v>
      </c>
      <c r="J58" s="49">
        <v>562</v>
      </c>
      <c r="K58" s="108">
        <f t="shared" si="0"/>
        <v>37.466666666666661</v>
      </c>
      <c r="L58" s="67">
        <v>0</v>
      </c>
    </row>
    <row r="59" spans="1:12" x14ac:dyDescent="0.25">
      <c r="A59" s="96"/>
      <c r="B59" s="96"/>
      <c r="C59" s="96"/>
      <c r="D59" s="49" t="s">
        <v>149</v>
      </c>
      <c r="E59" s="107">
        <v>43531.495833333298</v>
      </c>
      <c r="F59" s="107">
        <v>43528</v>
      </c>
      <c r="G59" s="49" t="s">
        <v>111</v>
      </c>
      <c r="H59" s="49" t="s">
        <v>150</v>
      </c>
      <c r="I59" s="49">
        <v>257</v>
      </c>
      <c r="J59" s="49">
        <v>90</v>
      </c>
      <c r="K59" s="108">
        <f t="shared" si="0"/>
        <v>35.019455252918284</v>
      </c>
      <c r="L59" s="67">
        <v>1</v>
      </c>
    </row>
    <row r="60" spans="1:12" x14ac:dyDescent="0.25">
      <c r="A60" s="96"/>
      <c r="B60" s="96"/>
      <c r="C60" s="96"/>
      <c r="D60" s="109" t="s">
        <v>123</v>
      </c>
      <c r="E60" s="110">
        <v>43559.468055555597</v>
      </c>
      <c r="F60" s="110">
        <v>43503</v>
      </c>
      <c r="G60" s="109" t="s">
        <v>111</v>
      </c>
      <c r="H60" s="109" t="s">
        <v>124</v>
      </c>
      <c r="I60" s="109">
        <v>571</v>
      </c>
      <c r="J60" s="109">
        <v>157</v>
      </c>
      <c r="K60" s="111">
        <f t="shared" si="0"/>
        <v>27.495621716287218</v>
      </c>
      <c r="L60" s="117" t="s">
        <v>42</v>
      </c>
    </row>
    <row r="61" spans="1:12" x14ac:dyDescent="0.25">
      <c r="A61" s="96"/>
      <c r="B61" s="96"/>
      <c r="C61" s="96"/>
      <c r="D61" s="20"/>
      <c r="E61" s="20"/>
      <c r="F61" s="103"/>
      <c r="G61" s="20"/>
      <c r="H61" s="16" t="s">
        <v>125</v>
      </c>
      <c r="I61" s="53">
        <f>SUM(I2:I52)</f>
        <v>66857</v>
      </c>
      <c r="J61" s="53">
        <f>SUM(J2:J52)</f>
        <v>35585</v>
      </c>
      <c r="K61" s="112">
        <f t="shared" si="0"/>
        <v>53.22554108021599</v>
      </c>
      <c r="L61" s="53">
        <v>4522</v>
      </c>
    </row>
    <row r="62" spans="1:12" x14ac:dyDescent="0.25">
      <c r="A62" s="97"/>
      <c r="B62" s="97"/>
      <c r="C62" s="97"/>
      <c r="D62" s="20"/>
      <c r="E62" s="20"/>
      <c r="F62" s="103"/>
      <c r="G62" s="20"/>
      <c r="H62" s="114" t="s">
        <v>126</v>
      </c>
      <c r="I62" s="54">
        <f>AVERAGE(I2:I52)</f>
        <v>1310.9215686274511</v>
      </c>
      <c r="J62" s="54">
        <f>AVERAGE(J2:J52)</f>
        <v>697.74509803921569</v>
      </c>
      <c r="K62" s="54">
        <f>AVERAGE(K2:K52)</f>
        <v>52.252237030875634</v>
      </c>
      <c r="L62" s="54">
        <f>AVERAGE(L2:L52)</f>
        <v>110.29268292682927</v>
      </c>
    </row>
    <row r="63" spans="1:12" x14ac:dyDescent="0.25">
      <c r="D63" s="20"/>
      <c r="E63" s="20"/>
      <c r="F63" s="103"/>
      <c r="G63" s="20"/>
      <c r="H63" s="17" t="s">
        <v>546</v>
      </c>
      <c r="I63" s="56">
        <f>SUM(I53:I60)</f>
        <v>5788</v>
      </c>
      <c r="J63" s="56">
        <f>SUM(J53:J60)</f>
        <v>2414</v>
      </c>
      <c r="K63" s="113">
        <f t="shared" si="0"/>
        <v>41.706979958534902</v>
      </c>
      <c r="L63" s="56">
        <f>SUM(L53:L60)</f>
        <v>186</v>
      </c>
    </row>
    <row r="64" spans="1:12" x14ac:dyDescent="0.2">
      <c r="A64" s="37"/>
      <c r="B64" s="37"/>
      <c r="C64" s="37"/>
      <c r="D64" s="20"/>
      <c r="E64" s="20"/>
      <c r="F64" s="103"/>
      <c r="G64" s="20"/>
      <c r="H64" s="17" t="s">
        <v>547</v>
      </c>
      <c r="I64" s="55">
        <f>AVERAGE(I53:I60)</f>
        <v>723.5</v>
      </c>
      <c r="J64" s="55">
        <f>AVERAGE(J53:J60)</f>
        <v>301.75</v>
      </c>
      <c r="K64" s="55">
        <f>AVERAGE(K53:K60)</f>
        <v>40.489471560217467</v>
      </c>
      <c r="L64" s="55">
        <f>AVERAGE(L53:L60)</f>
        <v>26.571428571428573</v>
      </c>
    </row>
    <row r="65" spans="4:12" x14ac:dyDescent="0.25">
      <c r="D65" s="20"/>
      <c r="E65" s="20"/>
      <c r="F65" s="103"/>
      <c r="G65" s="20"/>
      <c r="H65" s="18" t="s">
        <v>129</v>
      </c>
      <c r="I65" s="57">
        <f>SUM(I2:I60)</f>
        <v>72645</v>
      </c>
      <c r="J65" s="57">
        <f>SUM(J2:J60)</f>
        <v>37999</v>
      </c>
      <c r="K65" s="115">
        <f t="shared" si="0"/>
        <v>52.307798196710031</v>
      </c>
      <c r="L65" s="57">
        <f>SUM(L2:L60)</f>
        <v>4708</v>
      </c>
    </row>
    <row r="66" spans="4:12" x14ac:dyDescent="0.25">
      <c r="D66" s="20"/>
      <c r="E66" s="20"/>
      <c r="F66" s="103"/>
      <c r="G66" s="20"/>
      <c r="H66" s="18" t="s">
        <v>130</v>
      </c>
      <c r="I66" s="58">
        <f>AVERAGE(I2:I60)</f>
        <v>1231.2711864406779</v>
      </c>
      <c r="J66" s="58">
        <f t="shared" ref="J66:L66" si="1">AVERAGE(J2:J60)</f>
        <v>644.05084745762713</v>
      </c>
      <c r="K66" s="58">
        <f t="shared" si="1"/>
        <v>50.657285780616895</v>
      </c>
      <c r="L66" s="58">
        <f t="shared" si="1"/>
        <v>98.083333333333329</v>
      </c>
    </row>
    <row r="67" spans="4:12" x14ac:dyDescent="0.2">
      <c r="D67" s="19" t="s">
        <v>157</v>
      </c>
    </row>
  </sheetData>
  <pageMargins left="3.937007874015748E-2" right="3.937007874015748E-2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8"/>
  <sheetViews>
    <sheetView workbookViewId="0">
      <pane ySplit="1" topLeftCell="A2" activePane="bottomLeft" state="frozen"/>
      <selection pane="bottomLeft" activeCell="K1" sqref="K1"/>
    </sheetView>
  </sheetViews>
  <sheetFormatPr defaultRowHeight="12.75" x14ac:dyDescent="0.2"/>
  <cols>
    <col min="1" max="1" width="6.140625" style="21" customWidth="1"/>
    <col min="2" max="2" width="30.140625" style="25" customWidth="1"/>
    <col min="3" max="3" width="50.7109375" style="153" customWidth="1"/>
    <col min="4" max="4" width="5.42578125" style="151" customWidth="1"/>
    <col min="5" max="5" width="5.85546875" style="151" customWidth="1"/>
    <col min="6" max="7" width="6" style="151" customWidth="1"/>
    <col min="8" max="8" width="6.85546875" style="151" customWidth="1"/>
    <col min="9" max="10" width="6" style="23" customWidth="1"/>
    <col min="11" max="11" width="5.85546875" style="23" customWidth="1"/>
    <col min="12" max="12" width="11.28515625" style="21" customWidth="1"/>
    <col min="13" max="13" width="13.42578125" style="21" customWidth="1"/>
    <col min="14" max="14" width="6.140625" style="21" customWidth="1"/>
    <col min="15" max="15" width="9.140625" style="21" customWidth="1"/>
    <col min="16" max="16384" width="9.140625" style="21"/>
  </cols>
  <sheetData>
    <row r="1" spans="1:15" ht="49.5" customHeight="1" x14ac:dyDescent="0.2">
      <c r="A1" s="160" t="s">
        <v>0</v>
      </c>
      <c r="B1" s="159" t="s">
        <v>528</v>
      </c>
      <c r="C1" s="154" t="s">
        <v>3</v>
      </c>
      <c r="D1" s="156" t="s">
        <v>134</v>
      </c>
      <c r="E1" s="156" t="s">
        <v>135</v>
      </c>
      <c r="F1" s="156" t="s">
        <v>136</v>
      </c>
      <c r="G1" s="156" t="s">
        <v>137</v>
      </c>
      <c r="H1" s="156" t="s">
        <v>138</v>
      </c>
      <c r="I1" s="157" t="s">
        <v>139</v>
      </c>
      <c r="J1" s="157" t="s">
        <v>140</v>
      </c>
      <c r="K1" s="157" t="s">
        <v>553</v>
      </c>
      <c r="L1" s="158" t="s">
        <v>554</v>
      </c>
      <c r="M1" s="156" t="s">
        <v>141</v>
      </c>
      <c r="N1" s="156" t="s">
        <v>555</v>
      </c>
      <c r="O1" s="157" t="s">
        <v>683</v>
      </c>
    </row>
    <row r="2" spans="1:15" x14ac:dyDescent="0.2">
      <c r="A2" s="165" t="s">
        <v>14</v>
      </c>
      <c r="B2" s="166" t="s">
        <v>548</v>
      </c>
      <c r="C2" s="167" t="s">
        <v>15</v>
      </c>
      <c r="D2" s="168">
        <v>31.610169491525426</v>
      </c>
      <c r="E2" s="168">
        <v>25.454545454545453</v>
      </c>
      <c r="F2" s="168">
        <v>43.442622950819668</v>
      </c>
      <c r="G2" s="168">
        <v>36.67443667443667</v>
      </c>
      <c r="H2" s="168">
        <v>47.049924357034797</v>
      </c>
      <c r="I2" s="168">
        <v>63.702720637027213</v>
      </c>
      <c r="J2" s="168">
        <v>62.68951878707977</v>
      </c>
      <c r="K2" s="169">
        <v>72.337383845603995</v>
      </c>
      <c r="L2" s="168" t="s">
        <v>142</v>
      </c>
      <c r="M2" s="170">
        <f t="shared" ref="M2:M37" si="0">COUNT(D2:K2)</f>
        <v>8</v>
      </c>
      <c r="N2" s="170" t="s">
        <v>142</v>
      </c>
      <c r="O2" s="168">
        <f>K2-J2</f>
        <v>9.6478650585242249</v>
      </c>
    </row>
    <row r="3" spans="1:15" x14ac:dyDescent="0.2">
      <c r="A3" s="171" t="s">
        <v>18</v>
      </c>
      <c r="B3" s="172" t="s">
        <v>548</v>
      </c>
      <c r="C3" s="173" t="s">
        <v>19</v>
      </c>
      <c r="D3" s="174">
        <v>23.859692612791275</v>
      </c>
      <c r="E3" s="174">
        <v>21.54246504719703</v>
      </c>
      <c r="F3" s="174">
        <v>19.162640901771336</v>
      </c>
      <c r="G3" s="174">
        <v>22.047244094488189</v>
      </c>
      <c r="H3" s="174">
        <v>28.174807197943448</v>
      </c>
      <c r="I3" s="174">
        <v>48.643210000000003</v>
      </c>
      <c r="J3" s="174">
        <v>58.630665380906464</v>
      </c>
      <c r="K3" s="175">
        <v>65.184484389782398</v>
      </c>
      <c r="L3" s="174" t="s">
        <v>142</v>
      </c>
      <c r="M3" s="176">
        <f t="shared" si="0"/>
        <v>8</v>
      </c>
      <c r="N3" s="176" t="s">
        <v>142</v>
      </c>
      <c r="O3" s="174">
        <f t="shared" ref="O3:O53" si="1">K3-J3</f>
        <v>6.5538190088759336</v>
      </c>
    </row>
    <row r="4" spans="1:15" x14ac:dyDescent="0.2">
      <c r="A4" s="177" t="s">
        <v>529</v>
      </c>
      <c r="B4" s="178" t="s">
        <v>548</v>
      </c>
      <c r="C4" s="179" t="s">
        <v>530</v>
      </c>
      <c r="D4" s="180"/>
      <c r="E4" s="180"/>
      <c r="F4" s="180"/>
      <c r="G4" s="180"/>
      <c r="H4" s="180"/>
      <c r="I4" s="180"/>
      <c r="J4" s="180"/>
      <c r="K4" s="181">
        <v>51.929824561403507</v>
      </c>
      <c r="L4" s="180" t="s">
        <v>142</v>
      </c>
      <c r="M4" s="182">
        <f t="shared" si="0"/>
        <v>1</v>
      </c>
      <c r="N4" s="182" t="s">
        <v>142</v>
      </c>
      <c r="O4" s="180"/>
    </row>
    <row r="5" spans="1:15" x14ac:dyDescent="0.2">
      <c r="A5" s="165" t="s">
        <v>30</v>
      </c>
      <c r="B5" s="166" t="s">
        <v>31</v>
      </c>
      <c r="C5" s="167" t="s">
        <v>531</v>
      </c>
      <c r="D5" s="168">
        <v>13.176777560339204</v>
      </c>
      <c r="E5" s="168">
        <v>15.644473597900951</v>
      </c>
      <c r="F5" s="168">
        <v>20.69300518134715</v>
      </c>
      <c r="G5" s="168">
        <v>31.862253426947508</v>
      </c>
      <c r="H5" s="168">
        <v>44.360644497771688</v>
      </c>
      <c r="I5" s="168">
        <v>44.458973520758413</v>
      </c>
      <c r="J5" s="168">
        <v>52.895250487963565</v>
      </c>
      <c r="K5" s="169">
        <v>70.172353148083005</v>
      </c>
      <c r="L5" s="168" t="s">
        <v>142</v>
      </c>
      <c r="M5" s="170">
        <f t="shared" si="0"/>
        <v>8</v>
      </c>
      <c r="N5" s="170" t="s">
        <v>142</v>
      </c>
      <c r="O5" s="168">
        <f t="shared" si="1"/>
        <v>17.277102660119439</v>
      </c>
    </row>
    <row r="6" spans="1:15" x14ac:dyDescent="0.2">
      <c r="A6" s="171" t="s">
        <v>36</v>
      </c>
      <c r="B6" s="172" t="s">
        <v>31</v>
      </c>
      <c r="C6" s="173" t="s">
        <v>37</v>
      </c>
      <c r="D6" s="174">
        <v>26.85546875</v>
      </c>
      <c r="E6" s="174"/>
      <c r="F6" s="174">
        <v>31.11888111888112</v>
      </c>
      <c r="G6" s="174">
        <v>34.581105169340468</v>
      </c>
      <c r="H6" s="174">
        <v>29.590017825311943</v>
      </c>
      <c r="I6" s="174">
        <v>34.635879218472468</v>
      </c>
      <c r="J6" s="174">
        <v>49.074074074074076</v>
      </c>
      <c r="K6" s="175">
        <v>63.309352517985609</v>
      </c>
      <c r="L6" s="174" t="s">
        <v>142</v>
      </c>
      <c r="M6" s="176">
        <f t="shared" si="0"/>
        <v>7</v>
      </c>
      <c r="N6" s="176" t="s">
        <v>142</v>
      </c>
      <c r="O6" s="174">
        <f t="shared" si="1"/>
        <v>14.235278443911533</v>
      </c>
    </row>
    <row r="7" spans="1:15" x14ac:dyDescent="0.2">
      <c r="A7" s="171" t="s">
        <v>32</v>
      </c>
      <c r="B7" s="172" t="s">
        <v>31</v>
      </c>
      <c r="C7" s="173" t="s">
        <v>33</v>
      </c>
      <c r="D7" s="174">
        <v>16.187050359712231</v>
      </c>
      <c r="E7" s="174">
        <v>12.853773584905662</v>
      </c>
      <c r="F7" s="174">
        <v>28.637951105937137</v>
      </c>
      <c r="G7" s="174">
        <v>41.696113074204952</v>
      </c>
      <c r="H7" s="174">
        <v>43.463302752293572</v>
      </c>
      <c r="I7" s="174">
        <v>47.932960893854748</v>
      </c>
      <c r="J7" s="174">
        <v>51.839826839826841</v>
      </c>
      <c r="K7" s="183">
        <v>57.499999999999993</v>
      </c>
      <c r="L7" s="174" t="s">
        <v>142</v>
      </c>
      <c r="M7" s="176">
        <f t="shared" si="0"/>
        <v>8</v>
      </c>
      <c r="N7" s="176" t="s">
        <v>142</v>
      </c>
      <c r="O7" s="174">
        <f t="shared" si="1"/>
        <v>5.6601731601731515</v>
      </c>
    </row>
    <row r="8" spans="1:15" x14ac:dyDescent="0.2">
      <c r="A8" s="171" t="s">
        <v>99</v>
      </c>
      <c r="B8" s="172" t="s">
        <v>31</v>
      </c>
      <c r="C8" s="173" t="s">
        <v>100</v>
      </c>
      <c r="D8" s="174">
        <v>14.881516587677726</v>
      </c>
      <c r="E8" s="174">
        <v>15.261309911313647</v>
      </c>
      <c r="F8" s="174">
        <v>16.902738432483474</v>
      </c>
      <c r="G8" s="174">
        <v>17.731172545281222</v>
      </c>
      <c r="H8" s="174">
        <v>20.213713268032059</v>
      </c>
      <c r="I8" s="174">
        <v>28.305235137533273</v>
      </c>
      <c r="J8" s="174">
        <v>33.034257748776511</v>
      </c>
      <c r="K8" s="183">
        <v>54.091653027823241</v>
      </c>
      <c r="L8" s="174" t="s">
        <v>142</v>
      </c>
      <c r="M8" s="176">
        <f t="shared" si="0"/>
        <v>8</v>
      </c>
      <c r="N8" s="176" t="s">
        <v>142</v>
      </c>
      <c r="O8" s="174">
        <f t="shared" si="1"/>
        <v>21.05739527904673</v>
      </c>
    </row>
    <row r="9" spans="1:15" x14ac:dyDescent="0.2">
      <c r="A9" s="171" t="s">
        <v>81</v>
      </c>
      <c r="B9" s="172" t="s">
        <v>31</v>
      </c>
      <c r="C9" s="173" t="s">
        <v>82</v>
      </c>
      <c r="D9" s="174">
        <v>21.441258563816291</v>
      </c>
      <c r="E9" s="174">
        <v>30.537010159651668</v>
      </c>
      <c r="F9" s="174">
        <v>32.156295224312593</v>
      </c>
      <c r="G9" s="174">
        <v>32.077706704572378</v>
      </c>
      <c r="H9" s="174">
        <v>33.223467369808837</v>
      </c>
      <c r="I9" s="174">
        <v>43.143666884674083</v>
      </c>
      <c r="J9" s="174">
        <v>39.895287958115183</v>
      </c>
      <c r="K9" s="183">
        <v>53.636901241868721</v>
      </c>
      <c r="L9" s="174" t="s">
        <v>142</v>
      </c>
      <c r="M9" s="176">
        <f t="shared" si="0"/>
        <v>8</v>
      </c>
      <c r="N9" s="176" t="s">
        <v>142</v>
      </c>
      <c r="O9" s="174">
        <f t="shared" si="1"/>
        <v>13.741613283753537</v>
      </c>
    </row>
    <row r="10" spans="1:15" x14ac:dyDescent="0.2">
      <c r="A10" s="171" t="s">
        <v>95</v>
      </c>
      <c r="B10" s="172" t="s">
        <v>31</v>
      </c>
      <c r="C10" s="173" t="s">
        <v>97</v>
      </c>
      <c r="D10" s="174">
        <v>11.549707602339181</v>
      </c>
      <c r="E10" s="174">
        <v>20.725036523629935</v>
      </c>
      <c r="F10" s="174">
        <v>11.738484398216938</v>
      </c>
      <c r="G10" s="174">
        <v>15.384615384615385</v>
      </c>
      <c r="H10" s="174">
        <v>17.857142857142858</v>
      </c>
      <c r="I10" s="174">
        <v>25.099601593625497</v>
      </c>
      <c r="J10" s="174">
        <v>33.772455089820355</v>
      </c>
      <c r="K10" s="183">
        <v>52.240566037735846</v>
      </c>
      <c r="L10" s="174" t="s">
        <v>142</v>
      </c>
      <c r="M10" s="176">
        <f t="shared" si="0"/>
        <v>8</v>
      </c>
      <c r="N10" s="176" t="s">
        <v>142</v>
      </c>
      <c r="O10" s="174">
        <f t="shared" si="1"/>
        <v>18.468110947915491</v>
      </c>
    </row>
    <row r="11" spans="1:15" x14ac:dyDescent="0.2">
      <c r="A11" s="177" t="s">
        <v>65</v>
      </c>
      <c r="B11" s="178" t="s">
        <v>31</v>
      </c>
      <c r="C11" s="179" t="s">
        <v>66</v>
      </c>
      <c r="D11" s="180">
        <v>29.090477321301357</v>
      </c>
      <c r="E11" s="180"/>
      <c r="F11" s="180">
        <v>23.838474337642392</v>
      </c>
      <c r="G11" s="180">
        <v>41.092982349730093</v>
      </c>
      <c r="H11" s="180">
        <v>27.585602942464309</v>
      </c>
      <c r="I11" s="180">
        <v>40.564826700898585</v>
      </c>
      <c r="J11" s="180">
        <v>43.80952380952381</v>
      </c>
      <c r="K11" s="181">
        <v>46.886446886446883</v>
      </c>
      <c r="L11" s="180" t="s">
        <v>142</v>
      </c>
      <c r="M11" s="182">
        <f t="shared" si="0"/>
        <v>7</v>
      </c>
      <c r="N11" s="182" t="s">
        <v>142</v>
      </c>
      <c r="O11" s="180">
        <f t="shared" si="1"/>
        <v>3.0769230769230731</v>
      </c>
    </row>
    <row r="12" spans="1:15" x14ac:dyDescent="0.2">
      <c r="A12" s="165" t="s">
        <v>7</v>
      </c>
      <c r="B12" s="166" t="s">
        <v>9</v>
      </c>
      <c r="C12" s="167" t="s">
        <v>10</v>
      </c>
      <c r="D12" s="168">
        <v>12.700059178286221</v>
      </c>
      <c r="E12" s="168"/>
      <c r="F12" s="168"/>
      <c r="G12" s="168">
        <v>1.4099216710182767</v>
      </c>
      <c r="H12" s="168">
        <v>15.651312530955918</v>
      </c>
      <c r="I12" s="168">
        <v>37.524654832347139</v>
      </c>
      <c r="J12" s="168">
        <v>74.761665830406415</v>
      </c>
      <c r="K12" s="169">
        <v>84.784482758620697</v>
      </c>
      <c r="L12" s="168" t="s">
        <v>142</v>
      </c>
      <c r="M12" s="170">
        <f t="shared" si="0"/>
        <v>6</v>
      </c>
      <c r="N12" s="170" t="s">
        <v>142</v>
      </c>
      <c r="O12" s="168">
        <f t="shared" si="1"/>
        <v>10.022816928214283</v>
      </c>
    </row>
    <row r="13" spans="1:15" x14ac:dyDescent="0.2">
      <c r="A13" s="171" t="s">
        <v>11</v>
      </c>
      <c r="B13" s="172" t="s">
        <v>9</v>
      </c>
      <c r="C13" s="173" t="s">
        <v>13</v>
      </c>
      <c r="D13" s="174">
        <v>39.201877934272304</v>
      </c>
      <c r="E13" s="174"/>
      <c r="F13" s="174">
        <v>32.511737089201873</v>
      </c>
      <c r="G13" s="174">
        <v>35.028248587570623</v>
      </c>
      <c r="H13" s="174">
        <v>41.135573580533027</v>
      </c>
      <c r="I13" s="174">
        <v>52.555555555555557</v>
      </c>
      <c r="J13" s="174">
        <v>65.848214285714292</v>
      </c>
      <c r="K13" s="175">
        <v>80.111731843575413</v>
      </c>
      <c r="L13" s="174" t="s">
        <v>142</v>
      </c>
      <c r="M13" s="176">
        <f t="shared" si="0"/>
        <v>7</v>
      </c>
      <c r="N13" s="176" t="s">
        <v>142</v>
      </c>
      <c r="O13" s="174">
        <f t="shared" si="1"/>
        <v>14.263517557861121</v>
      </c>
    </row>
    <row r="14" spans="1:15" ht="12" customHeight="1" x14ac:dyDescent="0.2">
      <c r="A14" s="171" t="s">
        <v>54</v>
      </c>
      <c r="B14" s="172" t="s">
        <v>9</v>
      </c>
      <c r="C14" s="173" t="s">
        <v>532</v>
      </c>
      <c r="D14" s="174">
        <v>20.117351215423302</v>
      </c>
      <c r="E14" s="174">
        <v>17.770326906957251</v>
      </c>
      <c r="F14" s="174">
        <v>30.608537693006362</v>
      </c>
      <c r="G14" s="174">
        <v>30.355515041020965</v>
      </c>
      <c r="H14" s="174">
        <v>31.941031941031937</v>
      </c>
      <c r="I14" s="174">
        <v>34.749620637329286</v>
      </c>
      <c r="J14" s="174">
        <v>45.836459114778691</v>
      </c>
      <c r="K14" s="175">
        <v>63.954318344039976</v>
      </c>
      <c r="L14" s="174" t="s">
        <v>142</v>
      </c>
      <c r="M14" s="176">
        <f t="shared" si="0"/>
        <v>8</v>
      </c>
      <c r="N14" s="176" t="s">
        <v>142</v>
      </c>
      <c r="O14" s="174">
        <f t="shared" si="1"/>
        <v>18.117859229261285</v>
      </c>
    </row>
    <row r="15" spans="1:15" x14ac:dyDescent="0.2">
      <c r="A15" s="171" t="s">
        <v>20</v>
      </c>
      <c r="B15" s="172" t="s">
        <v>9</v>
      </c>
      <c r="C15" s="173" t="s">
        <v>21</v>
      </c>
      <c r="D15" s="174">
        <v>29.741791520561044</v>
      </c>
      <c r="E15" s="174">
        <v>38.790249774300328</v>
      </c>
      <c r="F15" s="174">
        <v>45.871006630500297</v>
      </c>
      <c r="G15" s="174">
        <v>43.828056927098466</v>
      </c>
      <c r="H15" s="174">
        <v>44.733044733044736</v>
      </c>
      <c r="I15" s="174">
        <v>50.539374325782092</v>
      </c>
      <c r="J15" s="174">
        <v>58.388028353898655</v>
      </c>
      <c r="K15" s="175">
        <v>62.193850964043776</v>
      </c>
      <c r="L15" s="174" t="s">
        <v>142</v>
      </c>
      <c r="M15" s="176">
        <f t="shared" si="0"/>
        <v>8</v>
      </c>
      <c r="N15" s="176" t="s">
        <v>142</v>
      </c>
      <c r="O15" s="174">
        <f t="shared" si="1"/>
        <v>3.8058226101451211</v>
      </c>
    </row>
    <row r="16" spans="1:15" x14ac:dyDescent="0.2">
      <c r="A16" s="171" t="s">
        <v>16</v>
      </c>
      <c r="B16" s="172" t="s">
        <v>9</v>
      </c>
      <c r="C16" s="173" t="s">
        <v>17</v>
      </c>
      <c r="D16" s="174">
        <v>39.985887333882161</v>
      </c>
      <c r="E16" s="174"/>
      <c r="F16" s="174"/>
      <c r="G16" s="174">
        <v>3.7735849056603774</v>
      </c>
      <c r="H16" s="174">
        <v>15.24390243902439</v>
      </c>
      <c r="I16" s="174">
        <v>37.08206686930091</v>
      </c>
      <c r="J16" s="174">
        <v>59.337349397590366</v>
      </c>
      <c r="K16" s="175">
        <v>60.693641618497111</v>
      </c>
      <c r="L16" s="174" t="s">
        <v>142</v>
      </c>
      <c r="M16" s="176">
        <f t="shared" si="0"/>
        <v>6</v>
      </c>
      <c r="N16" s="176" t="s">
        <v>142</v>
      </c>
      <c r="O16" s="174">
        <f t="shared" si="1"/>
        <v>1.3562922209067452</v>
      </c>
    </row>
    <row r="17" spans="1:15" x14ac:dyDescent="0.2">
      <c r="A17" s="171" t="s">
        <v>63</v>
      </c>
      <c r="B17" s="172" t="s">
        <v>9</v>
      </c>
      <c r="C17" s="173" t="s">
        <v>64</v>
      </c>
      <c r="D17" s="174">
        <v>21.045344409830392</v>
      </c>
      <c r="E17" s="174">
        <v>8.3232648677674845</v>
      </c>
      <c r="F17" s="174">
        <v>17.294281729428175</v>
      </c>
      <c r="G17" s="174"/>
      <c r="H17" s="174">
        <v>14.132553606237815</v>
      </c>
      <c r="I17" s="174">
        <v>30.352172864938314</v>
      </c>
      <c r="J17" s="174">
        <v>44.137273593898954</v>
      </c>
      <c r="K17" s="183">
        <v>53.909843606255748</v>
      </c>
      <c r="L17" s="174" t="s">
        <v>142</v>
      </c>
      <c r="M17" s="176">
        <f t="shared" si="0"/>
        <v>7</v>
      </c>
      <c r="N17" s="176" t="s">
        <v>142</v>
      </c>
      <c r="O17" s="174">
        <f t="shared" si="1"/>
        <v>9.7725700123567947</v>
      </c>
    </row>
    <row r="18" spans="1:15" x14ac:dyDescent="0.2">
      <c r="A18" s="177" t="s">
        <v>83</v>
      </c>
      <c r="B18" s="178" t="s">
        <v>9</v>
      </c>
      <c r="C18" s="179" t="s">
        <v>84</v>
      </c>
      <c r="D18" s="180">
        <v>29.953476515199796</v>
      </c>
      <c r="E18" s="180">
        <v>5.2697450760819446</v>
      </c>
      <c r="F18" s="180">
        <v>12.195121951219512</v>
      </c>
      <c r="G18" s="180"/>
      <c r="H18" s="180">
        <v>9.67741935483871</v>
      </c>
      <c r="I18" s="180">
        <v>53.045186640471506</v>
      </c>
      <c r="J18" s="180">
        <v>39.655172413793103</v>
      </c>
      <c r="K18" s="181">
        <v>48.760330578512395</v>
      </c>
      <c r="L18" s="180" t="s">
        <v>142</v>
      </c>
      <c r="M18" s="182">
        <f t="shared" si="0"/>
        <v>7</v>
      </c>
      <c r="N18" s="182" t="s">
        <v>142</v>
      </c>
      <c r="O18" s="180">
        <f t="shared" si="1"/>
        <v>9.1051581647192918</v>
      </c>
    </row>
    <row r="19" spans="1:15" x14ac:dyDescent="0.2">
      <c r="A19" s="165" t="s">
        <v>22</v>
      </c>
      <c r="B19" s="166" t="s">
        <v>23</v>
      </c>
      <c r="C19" s="167" t="s">
        <v>24</v>
      </c>
      <c r="D19" s="168"/>
      <c r="E19" s="168">
        <v>28.372093023255811</v>
      </c>
      <c r="F19" s="168">
        <v>30.211480362537763</v>
      </c>
      <c r="G19" s="168">
        <v>28.820960698689959</v>
      </c>
      <c r="H19" s="168"/>
      <c r="I19" s="168">
        <v>34.184675834970527</v>
      </c>
      <c r="J19" s="168">
        <v>55.341880341880348</v>
      </c>
      <c r="K19" s="169">
        <v>69.822485207100598</v>
      </c>
      <c r="L19" s="168" t="s">
        <v>142</v>
      </c>
      <c r="M19" s="170">
        <f t="shared" si="0"/>
        <v>6</v>
      </c>
      <c r="N19" s="170" t="s">
        <v>142</v>
      </c>
      <c r="O19" s="168">
        <f t="shared" si="1"/>
        <v>14.480604865220251</v>
      </c>
    </row>
    <row r="20" spans="1:15" x14ac:dyDescent="0.2">
      <c r="A20" s="171" t="s">
        <v>101</v>
      </c>
      <c r="B20" s="172" t="s">
        <v>23</v>
      </c>
      <c r="C20" s="173" t="s">
        <v>102</v>
      </c>
      <c r="D20" s="174">
        <v>16.474654377880185</v>
      </c>
      <c r="E20" s="174">
        <v>23.111427164815929</v>
      </c>
      <c r="F20" s="174">
        <v>18.14903846153846</v>
      </c>
      <c r="G20" s="174">
        <v>22.129186602870814</v>
      </c>
      <c r="H20" s="174">
        <v>19.917440660474718</v>
      </c>
      <c r="I20" s="174">
        <v>28.838174273858918</v>
      </c>
      <c r="J20" s="174">
        <v>32.955715756951598</v>
      </c>
      <c r="K20" s="175">
        <v>63.886162904808643</v>
      </c>
      <c r="L20" s="174" t="s">
        <v>142</v>
      </c>
      <c r="M20" s="176">
        <f t="shared" si="0"/>
        <v>8</v>
      </c>
      <c r="N20" s="176" t="s">
        <v>142</v>
      </c>
      <c r="O20" s="174">
        <f t="shared" si="1"/>
        <v>30.930447147857045</v>
      </c>
    </row>
    <row r="21" spans="1:15" x14ac:dyDescent="0.2">
      <c r="A21" s="171" t="s">
        <v>28</v>
      </c>
      <c r="B21" s="172" t="s">
        <v>23</v>
      </c>
      <c r="C21" s="173" t="s">
        <v>29</v>
      </c>
      <c r="D21" s="174">
        <v>14.039408866995073</v>
      </c>
      <c r="E21" s="174"/>
      <c r="F21" s="174">
        <v>28.000000000000004</v>
      </c>
      <c r="G21" s="174">
        <v>23.347378600538786</v>
      </c>
      <c r="H21" s="174">
        <v>26.851851851851855</v>
      </c>
      <c r="I21" s="174">
        <v>37.655601659751035</v>
      </c>
      <c r="J21" s="174">
        <v>53.349001175088127</v>
      </c>
      <c r="K21" s="175">
        <v>63.329452852153665</v>
      </c>
      <c r="L21" s="174" t="s">
        <v>142</v>
      </c>
      <c r="M21" s="176">
        <f t="shared" si="0"/>
        <v>7</v>
      </c>
      <c r="N21" s="176" t="s">
        <v>142</v>
      </c>
      <c r="O21" s="174">
        <f t="shared" si="1"/>
        <v>9.9804516770655383</v>
      </c>
    </row>
    <row r="22" spans="1:15" x14ac:dyDescent="0.2">
      <c r="A22" s="171" t="s">
        <v>67</v>
      </c>
      <c r="B22" s="172" t="s">
        <v>23</v>
      </c>
      <c r="C22" s="173" t="s">
        <v>68</v>
      </c>
      <c r="D22" s="174">
        <v>22.954037823926299</v>
      </c>
      <c r="E22" s="174"/>
      <c r="F22" s="174">
        <v>30.411328388401888</v>
      </c>
      <c r="G22" s="174"/>
      <c r="H22" s="174">
        <v>25.936329588014985</v>
      </c>
      <c r="I22" s="174">
        <v>38.9</v>
      </c>
      <c r="J22" s="174">
        <v>42.797866034380554</v>
      </c>
      <c r="K22" s="175">
        <v>61.03789126853377</v>
      </c>
      <c r="L22" s="174" t="s">
        <v>142</v>
      </c>
      <c r="M22" s="176">
        <f t="shared" si="0"/>
        <v>6</v>
      </c>
      <c r="N22" s="176" t="s">
        <v>142</v>
      </c>
      <c r="O22" s="174">
        <f t="shared" si="1"/>
        <v>18.240025234153215</v>
      </c>
    </row>
    <row r="23" spans="1:15" x14ac:dyDescent="0.2">
      <c r="A23" s="171" t="s">
        <v>43</v>
      </c>
      <c r="B23" s="172" t="s">
        <v>23</v>
      </c>
      <c r="C23" s="173" t="s">
        <v>45</v>
      </c>
      <c r="D23" s="174">
        <v>10.587102983638113</v>
      </c>
      <c r="E23" s="174">
        <v>9.5283926852743015</v>
      </c>
      <c r="F23" s="174">
        <v>15.590551181102363</v>
      </c>
      <c r="G23" s="174">
        <v>12.797074954296161</v>
      </c>
      <c r="H23" s="174">
        <v>21.598639455782312</v>
      </c>
      <c r="I23" s="174">
        <v>15.776892430278885</v>
      </c>
      <c r="J23" s="174">
        <v>48.212867355043684</v>
      </c>
      <c r="K23" s="183">
        <v>59.61240310077519</v>
      </c>
      <c r="L23" s="174" t="s">
        <v>142</v>
      </c>
      <c r="M23" s="176">
        <f t="shared" si="0"/>
        <v>8</v>
      </c>
      <c r="N23" s="176" t="s">
        <v>142</v>
      </c>
      <c r="O23" s="174">
        <f t="shared" si="1"/>
        <v>11.399535745731505</v>
      </c>
    </row>
    <row r="24" spans="1:15" x14ac:dyDescent="0.2">
      <c r="A24" s="171" t="s">
        <v>34</v>
      </c>
      <c r="B24" s="172" t="s">
        <v>23</v>
      </c>
      <c r="C24" s="173" t="s">
        <v>35</v>
      </c>
      <c r="D24" s="174">
        <v>31.655361180530768</v>
      </c>
      <c r="E24" s="174"/>
      <c r="F24" s="174"/>
      <c r="G24" s="174">
        <v>1.8058283108733437</v>
      </c>
      <c r="H24" s="174">
        <v>7.0143884892086321</v>
      </c>
      <c r="I24" s="174">
        <v>41.680960548885075</v>
      </c>
      <c r="J24" s="174">
        <v>51.546391752577314</v>
      </c>
      <c r="K24" s="183">
        <v>57.841483979763908</v>
      </c>
      <c r="L24" s="174" t="s">
        <v>142</v>
      </c>
      <c r="M24" s="176">
        <f t="shared" si="0"/>
        <v>6</v>
      </c>
      <c r="N24" s="176" t="s">
        <v>142</v>
      </c>
      <c r="O24" s="174">
        <f t="shared" si="1"/>
        <v>6.2950922271865934</v>
      </c>
    </row>
    <row r="25" spans="1:15" x14ac:dyDescent="0.2">
      <c r="A25" s="171" t="s">
        <v>59</v>
      </c>
      <c r="B25" s="172" t="s">
        <v>23</v>
      </c>
      <c r="C25" s="173" t="s">
        <v>60</v>
      </c>
      <c r="D25" s="174">
        <v>6.8292682926829276</v>
      </c>
      <c r="E25" s="174">
        <v>5.9223300970873787</v>
      </c>
      <c r="F25" s="174"/>
      <c r="G25" s="174">
        <v>12.075471698113208</v>
      </c>
      <c r="H25" s="174">
        <v>16.619718309859156</v>
      </c>
      <c r="I25" s="174">
        <v>20.438596491228068</v>
      </c>
      <c r="J25" s="174">
        <v>44.968268359020854</v>
      </c>
      <c r="K25" s="183">
        <v>55.142857142857139</v>
      </c>
      <c r="L25" s="174" t="s">
        <v>142</v>
      </c>
      <c r="M25" s="176">
        <f t="shared" si="0"/>
        <v>7</v>
      </c>
      <c r="N25" s="176" t="s">
        <v>142</v>
      </c>
      <c r="O25" s="174">
        <f t="shared" si="1"/>
        <v>10.174588783836285</v>
      </c>
    </row>
    <row r="26" spans="1:15" x14ac:dyDescent="0.2">
      <c r="A26" s="171" t="s">
        <v>55</v>
      </c>
      <c r="B26" s="172" t="s">
        <v>23</v>
      </c>
      <c r="C26" s="173" t="s">
        <v>56</v>
      </c>
      <c r="D26" s="174">
        <v>33.783783783783782</v>
      </c>
      <c r="E26" s="174">
        <v>32.403433476394852</v>
      </c>
      <c r="F26" s="174">
        <v>32.075471698113205</v>
      </c>
      <c r="G26" s="174">
        <v>33.410672853828302</v>
      </c>
      <c r="H26" s="174">
        <v>30.962947672618434</v>
      </c>
      <c r="I26" s="174">
        <v>42.857142857142854</v>
      </c>
      <c r="J26" s="174">
        <v>45.681818181818187</v>
      </c>
      <c r="K26" s="183">
        <v>53.863636363636367</v>
      </c>
      <c r="L26" s="174" t="s">
        <v>142</v>
      </c>
      <c r="M26" s="176">
        <f t="shared" si="0"/>
        <v>8</v>
      </c>
      <c r="N26" s="176" t="s">
        <v>142</v>
      </c>
      <c r="O26" s="174">
        <f t="shared" si="1"/>
        <v>8.1818181818181799</v>
      </c>
    </row>
    <row r="27" spans="1:15" x14ac:dyDescent="0.2">
      <c r="A27" s="171" t="s">
        <v>76</v>
      </c>
      <c r="B27" s="172" t="s">
        <v>23</v>
      </c>
      <c r="C27" s="173" t="s">
        <v>77</v>
      </c>
      <c r="D27" s="174">
        <v>24.562596833314441</v>
      </c>
      <c r="E27" s="174"/>
      <c r="F27" s="174">
        <v>21.08626198083067</v>
      </c>
      <c r="G27" s="174">
        <v>27.244582043343652</v>
      </c>
      <c r="H27" s="174">
        <v>30</v>
      </c>
      <c r="I27" s="174">
        <v>27.476038338658149</v>
      </c>
      <c r="J27" s="174">
        <v>41.269841269841265</v>
      </c>
      <c r="K27" s="183">
        <v>52.147239263803677</v>
      </c>
      <c r="L27" s="174" t="s">
        <v>142</v>
      </c>
      <c r="M27" s="176">
        <f t="shared" si="0"/>
        <v>7</v>
      </c>
      <c r="N27" s="176" t="s">
        <v>142</v>
      </c>
      <c r="O27" s="174">
        <f t="shared" si="1"/>
        <v>10.877397993962411</v>
      </c>
    </row>
    <row r="28" spans="1:15" x14ac:dyDescent="0.2">
      <c r="A28" s="171" t="s">
        <v>71</v>
      </c>
      <c r="B28" s="172" t="s">
        <v>23</v>
      </c>
      <c r="C28" s="173" t="s">
        <v>72</v>
      </c>
      <c r="D28" s="174">
        <v>16.666666666666664</v>
      </c>
      <c r="E28" s="174">
        <v>16.850828729281769</v>
      </c>
      <c r="F28" s="174">
        <v>24.860335195530723</v>
      </c>
      <c r="G28" s="174">
        <v>19.841269841269842</v>
      </c>
      <c r="H28" s="174">
        <v>20.048309178743963</v>
      </c>
      <c r="I28" s="174">
        <v>37.621359223300971</v>
      </c>
      <c r="J28" s="174">
        <v>41.520281060364098</v>
      </c>
      <c r="K28" s="183">
        <v>52.093023255813954</v>
      </c>
      <c r="L28" s="174" t="s">
        <v>142</v>
      </c>
      <c r="M28" s="176">
        <f t="shared" si="0"/>
        <v>8</v>
      </c>
      <c r="N28" s="176" t="s">
        <v>142</v>
      </c>
      <c r="O28" s="174">
        <f t="shared" si="1"/>
        <v>10.572742195449855</v>
      </c>
    </row>
    <row r="29" spans="1:15" x14ac:dyDescent="0.2">
      <c r="A29" s="177" t="s">
        <v>50</v>
      </c>
      <c r="B29" s="178" t="s">
        <v>23</v>
      </c>
      <c r="C29" s="179" t="s">
        <v>51</v>
      </c>
      <c r="D29" s="180">
        <v>23.502139800285306</v>
      </c>
      <c r="E29" s="180">
        <v>21.052631578947366</v>
      </c>
      <c r="F29" s="180">
        <v>37.869483337427333</v>
      </c>
      <c r="G29" s="180">
        <v>37.706119457676806</v>
      </c>
      <c r="H29" s="180">
        <v>40.472175379426645</v>
      </c>
      <c r="I29" s="180">
        <v>50.483870967741936</v>
      </c>
      <c r="J29" s="180">
        <v>49.3290734824281</v>
      </c>
      <c r="K29" s="181">
        <v>41.051352172591912</v>
      </c>
      <c r="L29" s="180" t="s">
        <v>142</v>
      </c>
      <c r="M29" s="182">
        <f t="shared" si="0"/>
        <v>8</v>
      </c>
      <c r="N29" s="182" t="s">
        <v>142</v>
      </c>
      <c r="O29" s="180">
        <f t="shared" si="1"/>
        <v>-8.2777213098361884</v>
      </c>
    </row>
    <row r="30" spans="1:15" x14ac:dyDescent="0.2">
      <c r="A30" s="165" t="s">
        <v>103</v>
      </c>
      <c r="B30" s="166" t="s">
        <v>48</v>
      </c>
      <c r="C30" s="167" t="s">
        <v>104</v>
      </c>
      <c r="D30" s="168"/>
      <c r="E30" s="168"/>
      <c r="F30" s="168">
        <v>11.299435028248588</v>
      </c>
      <c r="G30" s="168"/>
      <c r="H30" s="168">
        <v>11.299435028248588</v>
      </c>
      <c r="I30" s="168">
        <v>10.285714285714285</v>
      </c>
      <c r="J30" s="168">
        <v>32.335329341317362</v>
      </c>
      <c r="K30" s="184">
        <v>47.486033519553075</v>
      </c>
      <c r="L30" s="168" t="s">
        <v>142</v>
      </c>
      <c r="M30" s="170">
        <f t="shared" si="0"/>
        <v>5</v>
      </c>
      <c r="N30" s="170" t="s">
        <v>142</v>
      </c>
      <c r="O30" s="168">
        <f t="shared" si="1"/>
        <v>15.150704178235713</v>
      </c>
    </row>
    <row r="31" spans="1:15" x14ac:dyDescent="0.2">
      <c r="A31" s="171" t="s">
        <v>88</v>
      </c>
      <c r="B31" s="172" t="s">
        <v>48</v>
      </c>
      <c r="C31" s="173" t="s">
        <v>89</v>
      </c>
      <c r="D31" s="174"/>
      <c r="E31" s="174"/>
      <c r="F31" s="174">
        <v>5.4263565891472867</v>
      </c>
      <c r="G31" s="174"/>
      <c r="H31" s="174">
        <v>9.2140921409214087</v>
      </c>
      <c r="I31" s="174">
        <v>13.953488372093023</v>
      </c>
      <c r="J31" s="174">
        <v>37.74647887323944</v>
      </c>
      <c r="K31" s="183">
        <v>46.231155778894475</v>
      </c>
      <c r="L31" s="174" t="s">
        <v>142</v>
      </c>
      <c r="M31" s="176">
        <f t="shared" si="0"/>
        <v>5</v>
      </c>
      <c r="N31" s="176" t="s">
        <v>142</v>
      </c>
      <c r="O31" s="174">
        <f t="shared" si="1"/>
        <v>8.4846769056550357</v>
      </c>
    </row>
    <row r="32" spans="1:15" x14ac:dyDescent="0.2">
      <c r="A32" s="171" t="s">
        <v>69</v>
      </c>
      <c r="B32" s="172" t="s">
        <v>48</v>
      </c>
      <c r="C32" s="173" t="s">
        <v>70</v>
      </c>
      <c r="D32" s="174"/>
      <c r="E32" s="174"/>
      <c r="F32" s="174">
        <v>25.609756097560975</v>
      </c>
      <c r="G32" s="174">
        <v>17.868338557993731</v>
      </c>
      <c r="H32" s="174">
        <v>22.884012539184955</v>
      </c>
      <c r="I32" s="174">
        <v>28.869047619047617</v>
      </c>
      <c r="J32" s="174">
        <v>42.121212121212118</v>
      </c>
      <c r="K32" s="183">
        <v>44.347826086956523</v>
      </c>
      <c r="L32" s="174" t="s">
        <v>142</v>
      </c>
      <c r="M32" s="176">
        <f t="shared" si="0"/>
        <v>6</v>
      </c>
      <c r="N32" s="176" t="s">
        <v>142</v>
      </c>
      <c r="O32" s="174">
        <f t="shared" si="1"/>
        <v>2.2266139657444057</v>
      </c>
    </row>
    <row r="33" spans="1:15" x14ac:dyDescent="0.2">
      <c r="A33" s="171" t="s">
        <v>46</v>
      </c>
      <c r="B33" s="172" t="s">
        <v>48</v>
      </c>
      <c r="C33" s="173" t="s">
        <v>49</v>
      </c>
      <c r="D33" s="174"/>
      <c r="E33" s="174"/>
      <c r="F33" s="174">
        <v>5.2631578947368416</v>
      </c>
      <c r="G33" s="174"/>
      <c r="H33" s="174">
        <v>16.228070175438596</v>
      </c>
      <c r="I33" s="174">
        <v>26.530612244897959</v>
      </c>
      <c r="J33" s="174">
        <v>48.085106382978722</v>
      </c>
      <c r="K33" s="183">
        <v>43.122676579925653</v>
      </c>
      <c r="L33" s="174" t="s">
        <v>142</v>
      </c>
      <c r="M33" s="176">
        <f t="shared" si="0"/>
        <v>5</v>
      </c>
      <c r="N33" s="176" t="s">
        <v>142</v>
      </c>
      <c r="O33" s="174">
        <f t="shared" si="1"/>
        <v>-4.9624298030530696</v>
      </c>
    </row>
    <row r="34" spans="1:15" x14ac:dyDescent="0.2">
      <c r="A34" s="171" t="s">
        <v>74</v>
      </c>
      <c r="B34" s="172" t="s">
        <v>48</v>
      </c>
      <c r="C34" s="173" t="s">
        <v>75</v>
      </c>
      <c r="D34" s="174"/>
      <c r="E34" s="174"/>
      <c r="F34" s="174">
        <v>14.582450190758797</v>
      </c>
      <c r="G34" s="174"/>
      <c r="H34" s="174">
        <v>18.754803996925443</v>
      </c>
      <c r="I34" s="174">
        <v>27.432978332721262</v>
      </c>
      <c r="J34" s="174">
        <v>41.472438031816502</v>
      </c>
      <c r="K34" s="183">
        <v>40.996677740863788</v>
      </c>
      <c r="L34" s="174" t="s">
        <v>142</v>
      </c>
      <c r="M34" s="176">
        <f t="shared" si="0"/>
        <v>5</v>
      </c>
      <c r="N34" s="176" t="s">
        <v>142</v>
      </c>
      <c r="O34" s="174">
        <f t="shared" si="1"/>
        <v>-0.47576029095271366</v>
      </c>
    </row>
    <row r="35" spans="1:15" x14ac:dyDescent="0.2">
      <c r="A35" s="177" t="s">
        <v>52</v>
      </c>
      <c r="B35" s="178" t="s">
        <v>48</v>
      </c>
      <c r="C35" s="179" t="s">
        <v>53</v>
      </c>
      <c r="D35" s="180"/>
      <c r="E35" s="180"/>
      <c r="F35" s="180">
        <v>7.6335877862595423</v>
      </c>
      <c r="G35" s="180"/>
      <c r="H35" s="180">
        <v>14.754098360655737</v>
      </c>
      <c r="I35" s="180">
        <v>21.774193548387096</v>
      </c>
      <c r="J35" s="180">
        <v>47.008547008547005</v>
      </c>
      <c r="K35" s="181">
        <v>31.349206349206348</v>
      </c>
      <c r="L35" s="180" t="s">
        <v>142</v>
      </c>
      <c r="M35" s="182">
        <f t="shared" si="0"/>
        <v>5</v>
      </c>
      <c r="N35" s="182" t="s">
        <v>142</v>
      </c>
      <c r="O35" s="180">
        <f t="shared" si="1"/>
        <v>-15.659340659340657</v>
      </c>
    </row>
    <row r="36" spans="1:15" x14ac:dyDescent="0.2">
      <c r="A36" s="165" t="s">
        <v>57</v>
      </c>
      <c r="B36" s="166" t="s">
        <v>40</v>
      </c>
      <c r="C36" s="167" t="s">
        <v>58</v>
      </c>
      <c r="D36" s="168"/>
      <c r="E36" s="168">
        <v>10.505836575875486</v>
      </c>
      <c r="F36" s="168">
        <v>14.785992217898833</v>
      </c>
      <c r="G36" s="168"/>
      <c r="H36" s="168">
        <v>25.291828793774318</v>
      </c>
      <c r="I36" s="168"/>
      <c r="J36" s="168">
        <v>45.660377358490564</v>
      </c>
      <c r="K36" s="184">
        <v>60.594795539033456</v>
      </c>
      <c r="L36" s="168" t="s">
        <v>142</v>
      </c>
      <c r="M36" s="170">
        <f t="shared" si="0"/>
        <v>5</v>
      </c>
      <c r="N36" s="170" t="s">
        <v>142</v>
      </c>
      <c r="O36" s="168">
        <f t="shared" si="1"/>
        <v>14.934418180542892</v>
      </c>
    </row>
    <row r="37" spans="1:15" x14ac:dyDescent="0.2">
      <c r="A37" s="171" t="s">
        <v>90</v>
      </c>
      <c r="B37" s="172" t="s">
        <v>40</v>
      </c>
      <c r="C37" s="172" t="s">
        <v>558</v>
      </c>
      <c r="D37" s="174"/>
      <c r="E37" s="174">
        <v>13.530824659727783</v>
      </c>
      <c r="F37" s="174">
        <v>19.554390563564876</v>
      </c>
      <c r="G37" s="174">
        <v>16.370907273181704</v>
      </c>
      <c r="H37" s="174">
        <v>15.862068965517242</v>
      </c>
      <c r="I37" s="174">
        <v>21.965590384162148</v>
      </c>
      <c r="J37" s="174">
        <v>37.632427452786729</v>
      </c>
      <c r="K37" s="183"/>
      <c r="L37" s="174" t="s">
        <v>142</v>
      </c>
      <c r="M37" s="176">
        <f t="shared" si="0"/>
        <v>6</v>
      </c>
      <c r="N37" s="176" t="s">
        <v>560</v>
      </c>
      <c r="O37" s="174"/>
    </row>
    <row r="38" spans="1:15" x14ac:dyDescent="0.2">
      <c r="A38" s="171" t="s">
        <v>533</v>
      </c>
      <c r="B38" s="172" t="s">
        <v>40</v>
      </c>
      <c r="C38" s="172" t="s">
        <v>534</v>
      </c>
      <c r="D38" s="174"/>
      <c r="E38" s="174"/>
      <c r="F38" s="174"/>
      <c r="G38" s="174"/>
      <c r="H38" s="174"/>
      <c r="I38" s="174"/>
      <c r="J38" s="174"/>
      <c r="K38" s="183">
        <v>50.20283975659229</v>
      </c>
      <c r="L38" s="174" t="s">
        <v>142</v>
      </c>
      <c r="M38" s="176">
        <v>1</v>
      </c>
      <c r="N38" s="176" t="s">
        <v>142</v>
      </c>
      <c r="O38" s="174"/>
    </row>
    <row r="39" spans="1:15" x14ac:dyDescent="0.2">
      <c r="A39" s="171" t="s">
        <v>536</v>
      </c>
      <c r="B39" s="172" t="s">
        <v>40</v>
      </c>
      <c r="C39" s="172" t="s">
        <v>537</v>
      </c>
      <c r="D39" s="174"/>
      <c r="E39" s="174"/>
      <c r="F39" s="174"/>
      <c r="G39" s="174"/>
      <c r="H39" s="174"/>
      <c r="I39" s="174"/>
      <c r="J39" s="174"/>
      <c r="K39" s="183">
        <v>41.421947449768162</v>
      </c>
      <c r="L39" s="174" t="s">
        <v>142</v>
      </c>
      <c r="M39" s="176">
        <v>1</v>
      </c>
      <c r="N39" s="176" t="s">
        <v>142</v>
      </c>
      <c r="O39" s="174"/>
    </row>
    <row r="40" spans="1:15" x14ac:dyDescent="0.2">
      <c r="A40" s="171" t="s">
        <v>38</v>
      </c>
      <c r="B40" s="172" t="s">
        <v>40</v>
      </c>
      <c r="C40" s="173" t="s">
        <v>41</v>
      </c>
      <c r="D40" s="174">
        <v>10.442144873000942</v>
      </c>
      <c r="E40" s="174">
        <v>11.505313362898503</v>
      </c>
      <c r="F40" s="174"/>
      <c r="G40" s="174"/>
      <c r="H40" s="174"/>
      <c r="I40" s="174">
        <v>43.253234750462106</v>
      </c>
      <c r="J40" s="174">
        <v>48.677248677248677</v>
      </c>
      <c r="K40" s="183">
        <v>57.229371688115059</v>
      </c>
      <c r="L40" s="174" t="s">
        <v>142</v>
      </c>
      <c r="M40" s="176">
        <f t="shared" ref="M40:M66" si="2">COUNT(D40:K40)</f>
        <v>5</v>
      </c>
      <c r="N40" s="176" t="s">
        <v>142</v>
      </c>
      <c r="O40" s="174">
        <f t="shared" si="1"/>
        <v>8.5521230108663815</v>
      </c>
    </row>
    <row r="41" spans="1:15" x14ac:dyDescent="0.2">
      <c r="A41" s="171" t="s">
        <v>86</v>
      </c>
      <c r="B41" s="172" t="s">
        <v>40</v>
      </c>
      <c r="C41" s="173" t="s">
        <v>87</v>
      </c>
      <c r="D41" s="174">
        <v>5.0981391791995918</v>
      </c>
      <c r="E41" s="174">
        <v>8.8097964937009952</v>
      </c>
      <c r="F41" s="174">
        <v>6.2015503875968996</v>
      </c>
      <c r="G41" s="174">
        <v>11.770640659155879</v>
      </c>
      <c r="H41" s="174">
        <v>11.89402017882044</v>
      </c>
      <c r="I41" s="174">
        <v>26.736111111111111</v>
      </c>
      <c r="J41" s="174">
        <v>38.255033557046978</v>
      </c>
      <c r="K41" s="183">
        <v>52.188552188552187</v>
      </c>
      <c r="L41" s="174" t="s">
        <v>142</v>
      </c>
      <c r="M41" s="176">
        <f t="shared" si="2"/>
        <v>8</v>
      </c>
      <c r="N41" s="176" t="s">
        <v>142</v>
      </c>
      <c r="O41" s="174">
        <f t="shared" si="1"/>
        <v>13.933518631505208</v>
      </c>
    </row>
    <row r="42" spans="1:15" x14ac:dyDescent="0.2">
      <c r="A42" s="171" t="s">
        <v>98</v>
      </c>
      <c r="B42" s="172" t="s">
        <v>40</v>
      </c>
      <c r="C42" s="173" t="s">
        <v>535</v>
      </c>
      <c r="D42" s="174">
        <v>9.2338709677419359</v>
      </c>
      <c r="E42" s="174">
        <v>8.5256159561986706</v>
      </c>
      <c r="F42" s="174"/>
      <c r="G42" s="174">
        <v>9.2477064220183482</v>
      </c>
      <c r="H42" s="174">
        <v>11.913357400722022</v>
      </c>
      <c r="I42" s="174">
        <v>21.734939759036145</v>
      </c>
      <c r="J42" s="174">
        <v>33.247089262613194</v>
      </c>
      <c r="K42" s="183">
        <v>47.432550043516102</v>
      </c>
      <c r="L42" s="174" t="s">
        <v>142</v>
      </c>
      <c r="M42" s="176">
        <f t="shared" si="2"/>
        <v>7</v>
      </c>
      <c r="N42" s="176" t="s">
        <v>142</v>
      </c>
      <c r="O42" s="174">
        <f t="shared" si="1"/>
        <v>14.185460780902908</v>
      </c>
    </row>
    <row r="43" spans="1:15" x14ac:dyDescent="0.2">
      <c r="A43" s="171" t="s">
        <v>79</v>
      </c>
      <c r="B43" s="172" t="s">
        <v>40</v>
      </c>
      <c r="C43" s="173" t="s">
        <v>80</v>
      </c>
      <c r="D43" s="174">
        <v>15.276893698281349</v>
      </c>
      <c r="E43" s="174">
        <v>10.994152046783626</v>
      </c>
      <c r="F43" s="174">
        <v>16.317016317016318</v>
      </c>
      <c r="G43" s="174">
        <v>14.060742407199101</v>
      </c>
      <c r="H43" s="174">
        <v>13.800657174151151</v>
      </c>
      <c r="I43" s="174">
        <v>22.045454545454547</v>
      </c>
      <c r="J43" s="174">
        <v>40.15748031496063</v>
      </c>
      <c r="K43" s="183">
        <v>39.935760171306214</v>
      </c>
      <c r="L43" s="174" t="s">
        <v>142</v>
      </c>
      <c r="M43" s="176">
        <f t="shared" si="2"/>
        <v>8</v>
      </c>
      <c r="N43" s="176" t="s">
        <v>142</v>
      </c>
      <c r="O43" s="174">
        <f t="shared" si="1"/>
        <v>-0.22172014365441584</v>
      </c>
    </row>
    <row r="44" spans="1:15" x14ac:dyDescent="0.2">
      <c r="A44" s="171" t="s">
        <v>93</v>
      </c>
      <c r="B44" s="172" t="s">
        <v>40</v>
      </c>
      <c r="C44" s="173" t="s">
        <v>94</v>
      </c>
      <c r="D44" s="174">
        <v>9.3896713615023462</v>
      </c>
      <c r="E44" s="174">
        <v>8.0985915492957758</v>
      </c>
      <c r="F44" s="174"/>
      <c r="G44" s="174">
        <v>15.911730545876887</v>
      </c>
      <c r="H44" s="174">
        <v>19.654427645788335</v>
      </c>
      <c r="I44" s="174">
        <v>19.81891348088531</v>
      </c>
      <c r="J44" s="174">
        <v>34.622823984526114</v>
      </c>
      <c r="K44" s="183">
        <v>33.752417794970988</v>
      </c>
      <c r="L44" s="174" t="s">
        <v>142</v>
      </c>
      <c r="M44" s="176">
        <f t="shared" si="2"/>
        <v>7</v>
      </c>
      <c r="N44" s="176" t="s">
        <v>142</v>
      </c>
      <c r="O44" s="174">
        <f t="shared" si="1"/>
        <v>-0.87040618955512628</v>
      </c>
    </row>
    <row r="45" spans="1:15" x14ac:dyDescent="0.2">
      <c r="A45" s="171" t="s">
        <v>107</v>
      </c>
      <c r="B45" s="172" t="s">
        <v>40</v>
      </c>
      <c r="C45" s="173" t="s">
        <v>108</v>
      </c>
      <c r="D45" s="174">
        <v>7.0042194092827001</v>
      </c>
      <c r="E45" s="174">
        <v>8.8724584103512019</v>
      </c>
      <c r="F45" s="174">
        <v>13.258636788048554</v>
      </c>
      <c r="G45" s="174">
        <v>9.7374179431072214</v>
      </c>
      <c r="H45" s="174">
        <v>12.682481751824817</v>
      </c>
      <c r="I45" s="174">
        <v>16.074450084602368</v>
      </c>
      <c r="J45" s="174">
        <v>19.07563025210084</v>
      </c>
      <c r="K45" s="183">
        <v>28.593996840442337</v>
      </c>
      <c r="L45" s="174" t="s">
        <v>142</v>
      </c>
      <c r="M45" s="176">
        <f t="shared" si="2"/>
        <v>8</v>
      </c>
      <c r="N45" s="176" t="s">
        <v>142</v>
      </c>
      <c r="O45" s="174">
        <f t="shared" si="1"/>
        <v>9.5183665883414967</v>
      </c>
    </row>
    <row r="46" spans="1:15" x14ac:dyDescent="0.2">
      <c r="A46" s="177" t="s">
        <v>109</v>
      </c>
      <c r="B46" s="178" t="s">
        <v>40</v>
      </c>
      <c r="C46" s="179" t="s">
        <v>538</v>
      </c>
      <c r="D46" s="180"/>
      <c r="E46" s="180">
        <v>3.4883720930232558</v>
      </c>
      <c r="F46" s="180">
        <v>2.5641025641025639</v>
      </c>
      <c r="G46" s="180">
        <v>1.1235955056179776</v>
      </c>
      <c r="H46" s="180">
        <v>6.8965517241379306</v>
      </c>
      <c r="I46" s="180">
        <v>6.4102564102564097</v>
      </c>
      <c r="J46" s="180">
        <v>13.750000000000002</v>
      </c>
      <c r="K46" s="181">
        <v>21.951219512195124</v>
      </c>
      <c r="L46" s="180" t="s">
        <v>142</v>
      </c>
      <c r="M46" s="182">
        <f t="shared" si="2"/>
        <v>7</v>
      </c>
      <c r="N46" s="182" t="s">
        <v>142</v>
      </c>
      <c r="O46" s="180">
        <f t="shared" si="1"/>
        <v>8.2012195121951219</v>
      </c>
    </row>
    <row r="47" spans="1:15" x14ac:dyDescent="0.2">
      <c r="A47" s="165" t="s">
        <v>73</v>
      </c>
      <c r="B47" s="166" t="s">
        <v>549</v>
      </c>
      <c r="C47" s="167" t="s">
        <v>539</v>
      </c>
      <c r="D47" s="168">
        <v>20.353982300884958</v>
      </c>
      <c r="E47" s="168">
        <v>20.227560050568901</v>
      </c>
      <c r="F47" s="168">
        <v>18.059299191374663</v>
      </c>
      <c r="G47" s="168">
        <v>21.273712737127369</v>
      </c>
      <c r="H47" s="168">
        <v>21.660181582360572</v>
      </c>
      <c r="I47" s="168">
        <v>33.498759305210918</v>
      </c>
      <c r="J47" s="168">
        <v>41.493268053855573</v>
      </c>
      <c r="K47" s="184">
        <v>48.144104803493448</v>
      </c>
      <c r="L47" s="168" t="s">
        <v>142</v>
      </c>
      <c r="M47" s="170">
        <f t="shared" si="2"/>
        <v>8</v>
      </c>
      <c r="N47" s="170" t="s">
        <v>142</v>
      </c>
      <c r="O47" s="168">
        <f t="shared" si="1"/>
        <v>6.6508367496378753</v>
      </c>
    </row>
    <row r="48" spans="1:15" x14ac:dyDescent="0.2">
      <c r="A48" s="171" t="s">
        <v>61</v>
      </c>
      <c r="B48" s="172" t="s">
        <v>549</v>
      </c>
      <c r="C48" s="173" t="s">
        <v>540</v>
      </c>
      <c r="D48" s="174"/>
      <c r="E48" s="174">
        <v>7.3642867162294863</v>
      </c>
      <c r="F48" s="174">
        <v>17.704918032786885</v>
      </c>
      <c r="G48" s="174">
        <v>13.915857605177994</v>
      </c>
      <c r="H48" s="174">
        <v>11.326860841423949</v>
      </c>
      <c r="I48" s="174">
        <v>23.008849557522122</v>
      </c>
      <c r="J48" s="174">
        <v>44.252873563218394</v>
      </c>
      <c r="K48" s="183">
        <v>46.348314606741575</v>
      </c>
      <c r="L48" s="174" t="s">
        <v>142</v>
      </c>
      <c r="M48" s="176">
        <f t="shared" si="2"/>
        <v>7</v>
      </c>
      <c r="N48" s="176" t="s">
        <v>142</v>
      </c>
      <c r="O48" s="174">
        <f t="shared" si="1"/>
        <v>2.0954410435231807</v>
      </c>
    </row>
    <row r="49" spans="1:15" x14ac:dyDescent="0.2">
      <c r="A49" s="171" t="s">
        <v>91</v>
      </c>
      <c r="B49" s="172" t="s">
        <v>549</v>
      </c>
      <c r="C49" s="173" t="s">
        <v>541</v>
      </c>
      <c r="D49" s="174"/>
      <c r="E49" s="174"/>
      <c r="F49" s="174">
        <v>17.348927875243664</v>
      </c>
      <c r="G49" s="174">
        <v>14.853300733496333</v>
      </c>
      <c r="H49" s="174">
        <v>17.90341578327444</v>
      </c>
      <c r="I49" s="174">
        <v>21.76436448055717</v>
      </c>
      <c r="J49" s="174">
        <v>35.516657255787692</v>
      </c>
      <c r="K49" s="183">
        <v>41.430131004366814</v>
      </c>
      <c r="L49" s="174" t="s">
        <v>142</v>
      </c>
      <c r="M49" s="176">
        <f t="shared" si="2"/>
        <v>6</v>
      </c>
      <c r="N49" s="176" t="s">
        <v>142</v>
      </c>
      <c r="O49" s="174">
        <f t="shared" si="1"/>
        <v>5.913473748579122</v>
      </c>
    </row>
    <row r="50" spans="1:15" x14ac:dyDescent="0.2">
      <c r="A50" s="171" t="s">
        <v>78</v>
      </c>
      <c r="B50" s="172" t="s">
        <v>549</v>
      </c>
      <c r="C50" s="173" t="s">
        <v>542</v>
      </c>
      <c r="D50" s="174">
        <v>5.0179211469534053</v>
      </c>
      <c r="E50" s="174">
        <v>7.6512455516014235</v>
      </c>
      <c r="F50" s="174">
        <v>15.695067264573993</v>
      </c>
      <c r="G50" s="174">
        <v>22.241681260945708</v>
      </c>
      <c r="H50" s="174">
        <v>13.485113835376533</v>
      </c>
      <c r="I50" s="174">
        <v>14.979423868312757</v>
      </c>
      <c r="J50" s="174">
        <v>41.041831097079715</v>
      </c>
      <c r="K50" s="183">
        <v>40.993788819875775</v>
      </c>
      <c r="L50" s="174" t="s">
        <v>142</v>
      </c>
      <c r="M50" s="176">
        <f t="shared" si="2"/>
        <v>8</v>
      </c>
      <c r="N50" s="176" t="s">
        <v>142</v>
      </c>
      <c r="O50" s="174">
        <f t="shared" si="1"/>
        <v>-4.8042277203940387E-2</v>
      </c>
    </row>
    <row r="51" spans="1:15" x14ac:dyDescent="0.2">
      <c r="A51" s="171" t="s">
        <v>85</v>
      </c>
      <c r="B51" s="172" t="s">
        <v>549</v>
      </c>
      <c r="C51" s="173" t="s">
        <v>543</v>
      </c>
      <c r="D51" s="174">
        <v>11.42025234551925</v>
      </c>
      <c r="E51" s="174">
        <v>10.071474983755685</v>
      </c>
      <c r="F51" s="174">
        <v>16.053227633069085</v>
      </c>
      <c r="G51" s="174">
        <v>14.885920979410127</v>
      </c>
      <c r="H51" s="174">
        <v>13.939899833055092</v>
      </c>
      <c r="I51" s="174">
        <v>17.893106119287374</v>
      </c>
      <c r="J51" s="174">
        <v>38.558786346396964</v>
      </c>
      <c r="K51" s="183">
        <v>38.789237668161434</v>
      </c>
      <c r="L51" s="174" t="s">
        <v>142</v>
      </c>
      <c r="M51" s="176">
        <f t="shared" si="2"/>
        <v>8</v>
      </c>
      <c r="N51" s="176" t="s">
        <v>142</v>
      </c>
      <c r="O51" s="174">
        <f t="shared" si="1"/>
        <v>0.2304513217644697</v>
      </c>
    </row>
    <row r="52" spans="1:15" x14ac:dyDescent="0.2">
      <c r="A52" s="177" t="s">
        <v>105</v>
      </c>
      <c r="B52" s="178" t="s">
        <v>549</v>
      </c>
      <c r="C52" s="179" t="s">
        <v>106</v>
      </c>
      <c r="D52" s="180">
        <v>10.849349039057657</v>
      </c>
      <c r="E52" s="180">
        <v>9.573324300042712</v>
      </c>
      <c r="F52" s="180">
        <v>15.10228640192539</v>
      </c>
      <c r="G52" s="180">
        <v>20.107719928186714</v>
      </c>
      <c r="H52" s="180"/>
      <c r="I52" s="180">
        <v>23.786739576213261</v>
      </c>
      <c r="J52" s="180">
        <v>29.127292940522516</v>
      </c>
      <c r="K52" s="181">
        <v>30.590146182999455</v>
      </c>
      <c r="L52" s="180" t="s">
        <v>142</v>
      </c>
      <c r="M52" s="182">
        <f t="shared" si="2"/>
        <v>7</v>
      </c>
      <c r="N52" s="182" t="s">
        <v>142</v>
      </c>
      <c r="O52" s="180">
        <f t="shared" si="1"/>
        <v>1.4628532424769389</v>
      </c>
    </row>
    <row r="53" spans="1:15" x14ac:dyDescent="0.2">
      <c r="A53" s="22" t="s">
        <v>25</v>
      </c>
      <c r="B53" s="24" t="s">
        <v>26</v>
      </c>
      <c r="C53" s="152" t="s">
        <v>27</v>
      </c>
      <c r="D53" s="149"/>
      <c r="E53" s="149"/>
      <c r="F53" s="149"/>
      <c r="G53" s="149">
        <v>47.533632286995513</v>
      </c>
      <c r="H53" s="149">
        <v>46.756152125279641</v>
      </c>
      <c r="I53" s="149">
        <v>45.238095238095241</v>
      </c>
      <c r="J53" s="149">
        <v>53.719008264462808</v>
      </c>
      <c r="K53" s="161">
        <v>60.206185567010309</v>
      </c>
      <c r="L53" s="149" t="s">
        <v>142</v>
      </c>
      <c r="M53" s="150">
        <f t="shared" si="2"/>
        <v>5</v>
      </c>
      <c r="N53" s="150" t="s">
        <v>142</v>
      </c>
      <c r="O53" s="149">
        <f t="shared" si="1"/>
        <v>6.4871773025475008</v>
      </c>
    </row>
    <row r="54" spans="1:15" x14ac:dyDescent="0.2">
      <c r="A54" s="165" t="s">
        <v>113</v>
      </c>
      <c r="B54" s="166" t="s">
        <v>111</v>
      </c>
      <c r="C54" s="167" t="s">
        <v>114</v>
      </c>
      <c r="D54" s="168"/>
      <c r="E54" s="168"/>
      <c r="F54" s="168"/>
      <c r="G54" s="168"/>
      <c r="H54" s="168"/>
      <c r="I54" s="168"/>
      <c r="J54" s="168">
        <v>43.095866314863677</v>
      </c>
      <c r="K54" s="184">
        <v>53.853046594982082</v>
      </c>
      <c r="L54" s="168" t="s">
        <v>234</v>
      </c>
      <c r="M54" s="170">
        <f t="shared" si="2"/>
        <v>2</v>
      </c>
      <c r="N54" s="170" t="s">
        <v>142</v>
      </c>
      <c r="O54" s="168"/>
    </row>
    <row r="55" spans="1:15" x14ac:dyDescent="0.2">
      <c r="A55" s="171" t="s">
        <v>115</v>
      </c>
      <c r="B55" s="172" t="s">
        <v>111</v>
      </c>
      <c r="C55" s="173" t="s">
        <v>116</v>
      </c>
      <c r="D55" s="174"/>
      <c r="E55" s="174"/>
      <c r="F55" s="174"/>
      <c r="G55" s="174"/>
      <c r="H55" s="174">
        <v>19.301848049281315</v>
      </c>
      <c r="I55" s="174">
        <v>24.9063670411985</v>
      </c>
      <c r="J55" s="174">
        <v>38.800000000000004</v>
      </c>
      <c r="K55" s="183">
        <v>45.769230769230766</v>
      </c>
      <c r="L55" s="174" t="s">
        <v>234</v>
      </c>
      <c r="M55" s="176">
        <f t="shared" si="2"/>
        <v>4</v>
      </c>
      <c r="N55" s="176" t="s">
        <v>142</v>
      </c>
      <c r="O55" s="174"/>
    </row>
    <row r="56" spans="1:15" x14ac:dyDescent="0.2">
      <c r="A56" s="171" t="s">
        <v>110</v>
      </c>
      <c r="B56" s="172" t="s">
        <v>111</v>
      </c>
      <c r="C56" s="173" t="s">
        <v>112</v>
      </c>
      <c r="D56" s="174"/>
      <c r="E56" s="174"/>
      <c r="F56" s="174"/>
      <c r="G56" s="174"/>
      <c r="H56" s="174"/>
      <c r="I56" s="174">
        <v>45</v>
      </c>
      <c r="J56" s="174">
        <v>54.526315789473692</v>
      </c>
      <c r="K56" s="183">
        <v>45.469798657718115</v>
      </c>
      <c r="L56" s="174" t="s">
        <v>234</v>
      </c>
      <c r="M56" s="176">
        <f t="shared" si="2"/>
        <v>3</v>
      </c>
      <c r="N56" s="176" t="s">
        <v>142</v>
      </c>
      <c r="O56" s="174"/>
    </row>
    <row r="57" spans="1:15" x14ac:dyDescent="0.2">
      <c r="A57" s="171" t="s">
        <v>121</v>
      </c>
      <c r="B57" s="172" t="s">
        <v>111</v>
      </c>
      <c r="C57" s="173" t="s">
        <v>122</v>
      </c>
      <c r="D57" s="174"/>
      <c r="E57" s="174"/>
      <c r="F57" s="174"/>
      <c r="G57" s="174"/>
      <c r="H57" s="174"/>
      <c r="I57" s="174">
        <v>31.778741865509762</v>
      </c>
      <c r="J57" s="174">
        <v>31.29689174705252</v>
      </c>
      <c r="K57" s="183">
        <v>41.221374045801525</v>
      </c>
      <c r="L57" s="174" t="s">
        <v>234</v>
      </c>
      <c r="M57" s="176">
        <f t="shared" si="2"/>
        <v>3</v>
      </c>
      <c r="N57" s="176" t="s">
        <v>142</v>
      </c>
      <c r="O57" s="174"/>
    </row>
    <row r="58" spans="1:15" x14ac:dyDescent="0.2">
      <c r="A58" s="171" t="s">
        <v>117</v>
      </c>
      <c r="B58" s="172" t="s">
        <v>111</v>
      </c>
      <c r="C58" s="173" t="s">
        <v>118</v>
      </c>
      <c r="D58" s="174"/>
      <c r="E58" s="174"/>
      <c r="F58" s="174">
        <v>37.295081967213115</v>
      </c>
      <c r="G58" s="174">
        <v>36.861313868613138</v>
      </c>
      <c r="H58" s="174">
        <v>24.817518248175183</v>
      </c>
      <c r="I58" s="174"/>
      <c r="J58" s="174">
        <v>34.076433121019107</v>
      </c>
      <c r="K58" s="183">
        <v>37.620578778135048</v>
      </c>
      <c r="L58" s="174" t="s">
        <v>234</v>
      </c>
      <c r="M58" s="176">
        <f t="shared" si="2"/>
        <v>5</v>
      </c>
      <c r="N58" s="176" t="s">
        <v>142</v>
      </c>
      <c r="O58" s="174"/>
    </row>
    <row r="59" spans="1:15" x14ac:dyDescent="0.2">
      <c r="A59" s="171" t="s">
        <v>154</v>
      </c>
      <c r="B59" s="172" t="s">
        <v>111</v>
      </c>
      <c r="C59" s="173" t="s">
        <v>544</v>
      </c>
      <c r="D59" s="174"/>
      <c r="E59" s="174"/>
      <c r="F59" s="174">
        <v>33.393829401088929</v>
      </c>
      <c r="G59" s="174"/>
      <c r="H59" s="174"/>
      <c r="I59" s="174"/>
      <c r="J59" s="174"/>
      <c r="K59" s="183">
        <v>37.466666666666661</v>
      </c>
      <c r="L59" s="174" t="s">
        <v>234</v>
      </c>
      <c r="M59" s="176">
        <f t="shared" si="2"/>
        <v>2</v>
      </c>
      <c r="N59" s="176" t="s">
        <v>142</v>
      </c>
      <c r="O59" s="174"/>
    </row>
    <row r="60" spans="1:15" x14ac:dyDescent="0.2">
      <c r="A60" s="171" t="s">
        <v>149</v>
      </c>
      <c r="B60" s="172" t="s">
        <v>111</v>
      </c>
      <c r="C60" s="173" t="s">
        <v>150</v>
      </c>
      <c r="D60" s="174">
        <v>22</v>
      </c>
      <c r="E60" s="174"/>
      <c r="F60" s="174">
        <v>22.727272727272727</v>
      </c>
      <c r="G60" s="174">
        <v>20.66115702479339</v>
      </c>
      <c r="H60" s="174">
        <v>16.094420600858371</v>
      </c>
      <c r="I60" s="174"/>
      <c r="J60" s="174"/>
      <c r="K60" s="183">
        <v>35.019455252918284</v>
      </c>
      <c r="L60" s="174" t="s">
        <v>561</v>
      </c>
      <c r="M60" s="176">
        <f t="shared" si="2"/>
        <v>5</v>
      </c>
      <c r="N60" s="176" t="s">
        <v>142</v>
      </c>
      <c r="O60" s="174"/>
    </row>
    <row r="61" spans="1:15" x14ac:dyDescent="0.2">
      <c r="A61" s="171" t="s">
        <v>123</v>
      </c>
      <c r="B61" s="172" t="s">
        <v>111</v>
      </c>
      <c r="C61" s="173" t="s">
        <v>124</v>
      </c>
      <c r="D61" s="174"/>
      <c r="E61" s="174"/>
      <c r="F61" s="174">
        <v>20.321931589537222</v>
      </c>
      <c r="G61" s="174"/>
      <c r="H61" s="174"/>
      <c r="I61" s="174">
        <v>14.041745730550284</v>
      </c>
      <c r="J61" s="174">
        <v>26.315789473684209</v>
      </c>
      <c r="K61" s="183">
        <v>27.495621716287218</v>
      </c>
      <c r="L61" s="174" t="s">
        <v>234</v>
      </c>
      <c r="M61" s="176">
        <f t="shared" si="2"/>
        <v>4</v>
      </c>
      <c r="N61" s="176" t="s">
        <v>142</v>
      </c>
      <c r="O61" s="174"/>
    </row>
    <row r="62" spans="1:15" x14ac:dyDescent="0.2">
      <c r="A62" s="171" t="s">
        <v>143</v>
      </c>
      <c r="B62" s="172" t="s">
        <v>111</v>
      </c>
      <c r="C62" s="173" t="s">
        <v>145</v>
      </c>
      <c r="D62" s="174"/>
      <c r="E62" s="174"/>
      <c r="F62" s="174"/>
      <c r="G62" s="174"/>
      <c r="H62" s="174"/>
      <c r="I62" s="174"/>
      <c r="J62" s="174"/>
      <c r="K62" s="183"/>
      <c r="L62" s="174" t="s">
        <v>234</v>
      </c>
      <c r="M62" s="176">
        <f t="shared" si="2"/>
        <v>0</v>
      </c>
      <c r="N62" s="176" t="s">
        <v>142</v>
      </c>
      <c r="O62" s="174"/>
    </row>
    <row r="63" spans="1:15" x14ac:dyDescent="0.2">
      <c r="A63" s="171" t="s">
        <v>151</v>
      </c>
      <c r="B63" s="172" t="s">
        <v>111</v>
      </c>
      <c r="C63" s="173" t="s">
        <v>153</v>
      </c>
      <c r="D63" s="174"/>
      <c r="E63" s="174"/>
      <c r="F63" s="174"/>
      <c r="G63" s="174"/>
      <c r="H63" s="174"/>
      <c r="I63" s="174"/>
      <c r="J63" s="174"/>
      <c r="K63" s="183"/>
      <c r="L63" s="174" t="s">
        <v>234</v>
      </c>
      <c r="M63" s="176">
        <f t="shared" si="2"/>
        <v>0</v>
      </c>
      <c r="N63" s="176" t="s">
        <v>142</v>
      </c>
      <c r="O63" s="174"/>
    </row>
    <row r="64" spans="1:15" x14ac:dyDescent="0.2">
      <c r="A64" s="171" t="s">
        <v>119</v>
      </c>
      <c r="B64" s="172" t="s">
        <v>111</v>
      </c>
      <c r="C64" s="173" t="s">
        <v>120</v>
      </c>
      <c r="D64" s="174"/>
      <c r="E64" s="174"/>
      <c r="F64" s="174">
        <v>27.93017456359102</v>
      </c>
      <c r="G64" s="174">
        <v>25.845410628019323</v>
      </c>
      <c r="H64" s="174">
        <v>25.206611570247933</v>
      </c>
      <c r="I64" s="174">
        <v>30.021598272138228</v>
      </c>
      <c r="J64" s="174">
        <v>32.550335570469798</v>
      </c>
      <c r="K64" s="183"/>
      <c r="L64" s="174" t="s">
        <v>234</v>
      </c>
      <c r="M64" s="176">
        <f t="shared" si="2"/>
        <v>5</v>
      </c>
      <c r="N64" s="176" t="s">
        <v>142</v>
      </c>
      <c r="O64" s="174"/>
    </row>
    <row r="65" spans="1:15" x14ac:dyDescent="0.2">
      <c r="A65" s="171" t="s">
        <v>556</v>
      </c>
      <c r="B65" s="172" t="s">
        <v>111</v>
      </c>
      <c r="C65" s="173" t="s">
        <v>557</v>
      </c>
      <c r="D65" s="174"/>
      <c r="E65" s="174"/>
      <c r="F65" s="174"/>
      <c r="G65" s="174"/>
      <c r="H65" s="174"/>
      <c r="I65" s="174"/>
      <c r="J65" s="174"/>
      <c r="K65" s="183"/>
      <c r="L65" s="174" t="s">
        <v>234</v>
      </c>
      <c r="M65" s="176">
        <f t="shared" si="2"/>
        <v>0</v>
      </c>
      <c r="N65" s="176" t="s">
        <v>142</v>
      </c>
      <c r="O65" s="174"/>
    </row>
    <row r="66" spans="1:15" x14ac:dyDescent="0.2">
      <c r="A66" s="177" t="s">
        <v>155</v>
      </c>
      <c r="B66" s="178" t="s">
        <v>111</v>
      </c>
      <c r="C66" s="179" t="s">
        <v>559</v>
      </c>
      <c r="D66" s="180"/>
      <c r="E66" s="180"/>
      <c r="F66" s="180"/>
      <c r="G66" s="180"/>
      <c r="H66" s="180"/>
      <c r="I66" s="180"/>
      <c r="J66" s="180"/>
      <c r="K66" s="181"/>
      <c r="L66" s="180" t="s">
        <v>234</v>
      </c>
      <c r="M66" s="182">
        <f t="shared" si="2"/>
        <v>0</v>
      </c>
      <c r="N66" s="182" t="s">
        <v>142</v>
      </c>
      <c r="O66" s="180"/>
    </row>
    <row r="67" spans="1:15" x14ac:dyDescent="0.2">
      <c r="A67" s="102" t="s">
        <v>156</v>
      </c>
    </row>
    <row r="68" spans="1:15" x14ac:dyDescent="0.2">
      <c r="A68" s="19" t="s">
        <v>527</v>
      </c>
    </row>
  </sheetData>
  <sortState ref="A2:N64">
    <sortCondition ref="B2:B64"/>
    <sortCondition descending="1" ref="K2:K64"/>
  </sortState>
  <pageMargins left="3.937007874015748E-2" right="3.937007874015748E-2" top="0.15748031496062992" bottom="0.15748031496062992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9" sqref="B2:B9"/>
    </sheetView>
  </sheetViews>
  <sheetFormatPr defaultRowHeight="15" x14ac:dyDescent="0.25"/>
  <cols>
    <col min="1" max="1" width="31.5703125" bestFit="1" customWidth="1"/>
    <col min="2" max="2" width="15" style="62" customWidth="1"/>
    <col min="3" max="3" width="12.42578125" style="62" customWidth="1"/>
    <col min="4" max="4" width="14.5703125" style="62" customWidth="1"/>
  </cols>
  <sheetData>
    <row r="1" spans="1:4" ht="38.25" x14ac:dyDescent="0.25">
      <c r="A1" s="185" t="s">
        <v>131</v>
      </c>
      <c r="B1" s="164" t="s">
        <v>158</v>
      </c>
      <c r="C1" s="164" t="s">
        <v>726</v>
      </c>
      <c r="D1" s="164" t="s">
        <v>727</v>
      </c>
    </row>
    <row r="2" spans="1:4" x14ac:dyDescent="0.25">
      <c r="A2" s="47" t="s">
        <v>548</v>
      </c>
      <c r="B2" s="59">
        <v>3</v>
      </c>
      <c r="C2" s="59">
        <v>2</v>
      </c>
      <c r="D2" s="81">
        <f>C2/B2*100</f>
        <v>66.666666666666657</v>
      </c>
    </row>
    <row r="3" spans="1:4" x14ac:dyDescent="0.25">
      <c r="A3" s="44" t="s">
        <v>31</v>
      </c>
      <c r="B3" s="60">
        <v>7</v>
      </c>
      <c r="C3" s="60">
        <v>1</v>
      </c>
      <c r="D3" s="82">
        <f t="shared" ref="D3:D11" si="0">C3/B3*100</f>
        <v>14.285714285714285</v>
      </c>
    </row>
    <row r="4" spans="1:4" x14ac:dyDescent="0.25">
      <c r="A4" s="44" t="s">
        <v>9</v>
      </c>
      <c r="B4" s="60">
        <v>7</v>
      </c>
      <c r="C4" s="60">
        <v>2</v>
      </c>
      <c r="D4" s="82">
        <f t="shared" si="0"/>
        <v>28.571428571428569</v>
      </c>
    </row>
    <row r="5" spans="1:4" x14ac:dyDescent="0.25">
      <c r="A5" s="44" t="s">
        <v>23</v>
      </c>
      <c r="B5" s="60">
        <v>11</v>
      </c>
      <c r="C5" s="60">
        <v>1</v>
      </c>
      <c r="D5" s="82">
        <f t="shared" si="0"/>
        <v>9.0909090909090917</v>
      </c>
    </row>
    <row r="6" spans="1:4" x14ac:dyDescent="0.25">
      <c r="A6" s="44" t="s">
        <v>48</v>
      </c>
      <c r="B6" s="60">
        <v>6</v>
      </c>
      <c r="C6" s="60">
        <v>0</v>
      </c>
      <c r="D6" s="82">
        <f t="shared" si="0"/>
        <v>0</v>
      </c>
    </row>
    <row r="7" spans="1:4" x14ac:dyDescent="0.25">
      <c r="A7" s="44" t="s">
        <v>40</v>
      </c>
      <c r="B7" s="60">
        <v>10</v>
      </c>
      <c r="C7" s="60">
        <v>0</v>
      </c>
      <c r="D7" s="82">
        <f t="shared" si="0"/>
        <v>0</v>
      </c>
    </row>
    <row r="8" spans="1:4" x14ac:dyDescent="0.25">
      <c r="A8" s="44" t="s">
        <v>549</v>
      </c>
      <c r="B8" s="60">
        <v>6</v>
      </c>
      <c r="C8" s="60">
        <v>0</v>
      </c>
      <c r="D8" s="82">
        <f t="shared" si="0"/>
        <v>0</v>
      </c>
    </row>
    <row r="9" spans="1:4" x14ac:dyDescent="0.25">
      <c r="A9" s="44" t="s">
        <v>26</v>
      </c>
      <c r="B9" s="60">
        <v>1</v>
      </c>
      <c r="C9" s="60">
        <v>0</v>
      </c>
      <c r="D9" s="82">
        <f t="shared" si="0"/>
        <v>0</v>
      </c>
    </row>
    <row r="10" spans="1:4" x14ac:dyDescent="0.25">
      <c r="A10" s="44" t="s">
        <v>111</v>
      </c>
      <c r="B10" s="60">
        <v>8</v>
      </c>
      <c r="C10" s="60">
        <v>0</v>
      </c>
      <c r="D10" s="82">
        <f t="shared" si="0"/>
        <v>0</v>
      </c>
    </row>
    <row r="11" spans="1:4" x14ac:dyDescent="0.25">
      <c r="A11" s="43" t="s">
        <v>563</v>
      </c>
      <c r="B11" s="61">
        <v>59</v>
      </c>
      <c r="C11" s="61">
        <v>6</v>
      </c>
      <c r="D11" s="79">
        <f t="shared" si="0"/>
        <v>10.16949152542373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39.28515625" style="31" bestFit="1" customWidth="1"/>
    <col min="2" max="2" width="14.85546875" style="62" bestFit="1" customWidth="1"/>
    <col min="3" max="3" width="18" style="62" bestFit="1" customWidth="1"/>
    <col min="4" max="4" width="17.7109375" style="62" customWidth="1"/>
    <col min="5" max="5" width="10.85546875" style="62" customWidth="1"/>
    <col min="6" max="6" width="22.85546875" style="31" hidden="1" customWidth="1"/>
    <col min="7" max="16384" width="9.140625" style="31"/>
  </cols>
  <sheetData>
    <row r="1" spans="1:6" ht="37.5" customHeight="1" thickBot="1" x14ac:dyDescent="0.3">
      <c r="A1" s="185" t="s">
        <v>131</v>
      </c>
      <c r="B1" s="164" t="s">
        <v>159</v>
      </c>
      <c r="C1" s="164" t="s">
        <v>160</v>
      </c>
      <c r="D1" s="164" t="s">
        <v>526</v>
      </c>
      <c r="E1" s="164" t="s">
        <v>161</v>
      </c>
      <c r="F1" s="30" t="s">
        <v>162</v>
      </c>
    </row>
    <row r="2" spans="1:6" x14ac:dyDescent="0.25">
      <c r="A2" s="47" t="s">
        <v>548</v>
      </c>
      <c r="B2" s="59">
        <v>3798</v>
      </c>
      <c r="C2" s="59">
        <v>2538</v>
      </c>
      <c r="D2" s="81">
        <v>66.824644549763036</v>
      </c>
      <c r="E2" s="59">
        <v>3</v>
      </c>
      <c r="F2" s="27">
        <v>60.7</v>
      </c>
    </row>
    <row r="3" spans="1:6" x14ac:dyDescent="0.25">
      <c r="A3" s="44" t="s">
        <v>31</v>
      </c>
      <c r="B3" s="60">
        <v>12321</v>
      </c>
      <c r="C3" s="60">
        <v>7108</v>
      </c>
      <c r="D3" s="82">
        <v>57.690122554987425</v>
      </c>
      <c r="E3" s="60">
        <v>7</v>
      </c>
      <c r="F3" s="27">
        <v>43.5</v>
      </c>
    </row>
    <row r="4" spans="1:6" x14ac:dyDescent="0.25">
      <c r="A4" s="44" t="s">
        <v>9</v>
      </c>
      <c r="B4" s="60">
        <v>10008</v>
      </c>
      <c r="C4" s="60">
        <v>6822</v>
      </c>
      <c r="D4" s="82">
        <v>68.165467625899282</v>
      </c>
      <c r="E4" s="60">
        <v>7</v>
      </c>
      <c r="F4" s="27">
        <v>55.4</v>
      </c>
    </row>
    <row r="5" spans="1:6" x14ac:dyDescent="0.25">
      <c r="A5" s="44" t="s">
        <v>23</v>
      </c>
      <c r="B5" s="76">
        <v>13447</v>
      </c>
      <c r="C5" s="74">
        <v>7445</v>
      </c>
      <c r="D5" s="75">
        <v>55.365509035472591</v>
      </c>
      <c r="E5" s="60">
        <v>11</v>
      </c>
      <c r="F5" s="27">
        <v>46</v>
      </c>
    </row>
    <row r="6" spans="1:6" x14ac:dyDescent="0.25">
      <c r="A6" s="44" t="s">
        <v>48</v>
      </c>
      <c r="B6" s="60">
        <v>4453</v>
      </c>
      <c r="C6" s="60">
        <v>1851</v>
      </c>
      <c r="D6" s="82">
        <v>41.567482596002698</v>
      </c>
      <c r="E6" s="60">
        <v>6</v>
      </c>
      <c r="F6" s="27">
        <v>41.5</v>
      </c>
    </row>
    <row r="7" spans="1:6" x14ac:dyDescent="0.25">
      <c r="A7" s="44" t="s">
        <v>40</v>
      </c>
      <c r="B7" s="60">
        <v>12092</v>
      </c>
      <c r="C7" s="60">
        <v>5514</v>
      </c>
      <c r="D7" s="82">
        <v>45.600396956665563</v>
      </c>
      <c r="E7" s="60">
        <v>10</v>
      </c>
      <c r="F7" s="27">
        <v>34.6</v>
      </c>
    </row>
    <row r="8" spans="1:6" x14ac:dyDescent="0.25">
      <c r="A8" s="44" t="s">
        <v>549</v>
      </c>
      <c r="B8" s="60">
        <v>10253</v>
      </c>
      <c r="C8" s="60">
        <v>4015</v>
      </c>
      <c r="D8" s="82">
        <v>39.159270457427091</v>
      </c>
      <c r="E8" s="60">
        <v>6</v>
      </c>
      <c r="F8" s="27">
        <v>38.299999999999997</v>
      </c>
    </row>
    <row r="9" spans="1:6" x14ac:dyDescent="0.25">
      <c r="A9" s="44" t="s">
        <v>26</v>
      </c>
      <c r="B9" s="60">
        <v>485</v>
      </c>
      <c r="C9" s="60">
        <v>292</v>
      </c>
      <c r="D9" s="82">
        <v>60.206185567010309</v>
      </c>
      <c r="E9" s="60">
        <v>1</v>
      </c>
      <c r="F9" s="27">
        <v>53.7</v>
      </c>
    </row>
    <row r="10" spans="1:6" ht="15.75" thickBot="1" x14ac:dyDescent="0.3">
      <c r="A10" s="44" t="s">
        <v>111</v>
      </c>
      <c r="B10" s="60">
        <v>5788</v>
      </c>
      <c r="C10" s="60">
        <v>2414</v>
      </c>
      <c r="D10" s="82">
        <v>41.706979958534902</v>
      </c>
      <c r="E10" s="60">
        <v>8</v>
      </c>
      <c r="F10" s="28">
        <v>37.200000000000003</v>
      </c>
    </row>
    <row r="11" spans="1:6" ht="15.75" thickBot="1" x14ac:dyDescent="0.3">
      <c r="A11" s="45" t="s">
        <v>564</v>
      </c>
      <c r="B11" s="78">
        <v>66857</v>
      </c>
      <c r="C11" s="78">
        <v>35585</v>
      </c>
      <c r="D11" s="77">
        <v>53.22554108021599</v>
      </c>
      <c r="E11" s="63">
        <v>51</v>
      </c>
      <c r="F11" s="29">
        <v>44.1</v>
      </c>
    </row>
    <row r="12" spans="1:6" ht="15.75" thickBot="1" x14ac:dyDescent="0.3">
      <c r="A12" s="46" t="s">
        <v>563</v>
      </c>
      <c r="B12" s="80">
        <v>72645</v>
      </c>
      <c r="C12" s="80">
        <v>37999</v>
      </c>
      <c r="D12" s="79">
        <v>52.307798196710031</v>
      </c>
      <c r="E12" s="61">
        <v>59</v>
      </c>
      <c r="F12" s="29">
        <v>43.3</v>
      </c>
    </row>
    <row r="13" spans="1:6" x14ac:dyDescent="0.25">
      <c r="A13" s="19" t="s">
        <v>163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29" bestFit="1" customWidth="1"/>
    <col min="2" max="2" width="14.85546875" style="62" bestFit="1" customWidth="1"/>
    <col min="3" max="3" width="18" style="62" bestFit="1" customWidth="1"/>
    <col min="4" max="4" width="20.140625" style="62" customWidth="1"/>
    <col min="5" max="5" width="11.7109375" style="62" customWidth="1"/>
    <col min="6" max="6" width="20.7109375" hidden="1" customWidth="1"/>
  </cols>
  <sheetData>
    <row r="1" spans="1:6" ht="35.25" customHeight="1" thickBot="1" x14ac:dyDescent="0.3">
      <c r="A1" s="185" t="s">
        <v>165</v>
      </c>
      <c r="B1" s="164" t="s">
        <v>159</v>
      </c>
      <c r="C1" s="164" t="s">
        <v>160</v>
      </c>
      <c r="D1" s="164" t="s">
        <v>526</v>
      </c>
      <c r="E1" s="164" t="s">
        <v>161</v>
      </c>
      <c r="F1" s="26" t="s">
        <v>162</v>
      </c>
    </row>
    <row r="2" spans="1:6" x14ac:dyDescent="0.25">
      <c r="A2" s="47" t="s">
        <v>166</v>
      </c>
      <c r="B2" s="59">
        <v>7235</v>
      </c>
      <c r="C2" s="59">
        <v>3136</v>
      </c>
      <c r="D2" s="81">
        <f>C2/B2*100</f>
        <v>43.344851416724254</v>
      </c>
      <c r="E2" s="59">
        <v>51</v>
      </c>
      <c r="F2" s="27">
        <v>42.4</v>
      </c>
    </row>
    <row r="3" spans="1:6" x14ac:dyDescent="0.25">
      <c r="A3" s="44" t="s">
        <v>167</v>
      </c>
      <c r="B3" s="60">
        <v>8548</v>
      </c>
      <c r="C3" s="60">
        <v>5355</v>
      </c>
      <c r="D3" s="82">
        <f t="shared" ref="D3:D8" si="0">C3/B3*100</f>
        <v>62.646233036967715</v>
      </c>
      <c r="E3" s="60">
        <v>51</v>
      </c>
      <c r="F3" s="27">
        <v>57.2</v>
      </c>
    </row>
    <row r="4" spans="1:6" x14ac:dyDescent="0.25">
      <c r="A4" s="44" t="s">
        <v>168</v>
      </c>
      <c r="B4" s="60">
        <v>9943</v>
      </c>
      <c r="C4" s="60">
        <v>4783</v>
      </c>
      <c r="D4" s="82">
        <f t="shared" si="0"/>
        <v>48.104193905259983</v>
      </c>
      <c r="E4" s="60">
        <v>51</v>
      </c>
      <c r="F4" s="27">
        <v>40</v>
      </c>
    </row>
    <row r="5" spans="1:6" x14ac:dyDescent="0.25">
      <c r="A5" s="44" t="s">
        <v>169</v>
      </c>
      <c r="B5" s="60">
        <v>9071</v>
      </c>
      <c r="C5" s="60">
        <v>6499</v>
      </c>
      <c r="D5" s="82">
        <f t="shared" si="0"/>
        <v>71.645904530922721</v>
      </c>
      <c r="E5" s="60">
        <v>51</v>
      </c>
      <c r="F5" s="27">
        <v>68.599999999999994</v>
      </c>
    </row>
    <row r="6" spans="1:6" x14ac:dyDescent="0.25">
      <c r="A6" s="44" t="s">
        <v>170</v>
      </c>
      <c r="B6" s="60">
        <v>26530</v>
      </c>
      <c r="C6" s="60">
        <v>13360</v>
      </c>
      <c r="D6" s="82">
        <f t="shared" si="0"/>
        <v>50.358085186581228</v>
      </c>
      <c r="E6" s="60">
        <v>51</v>
      </c>
      <c r="F6" s="27">
        <v>39.4</v>
      </c>
    </row>
    <row r="7" spans="1:6" ht="15.75" thickBot="1" x14ac:dyDescent="0.3">
      <c r="A7" s="44" t="s">
        <v>171</v>
      </c>
      <c r="B7" s="60">
        <v>5530</v>
      </c>
      <c r="C7" s="60">
        <v>2452</v>
      </c>
      <c r="D7" s="82">
        <f t="shared" si="0"/>
        <v>44.339963833634719</v>
      </c>
      <c r="E7" s="60">
        <v>51</v>
      </c>
      <c r="F7" s="28">
        <v>38.4</v>
      </c>
    </row>
    <row r="8" spans="1:6" ht="15.75" thickBot="1" x14ac:dyDescent="0.3">
      <c r="A8" s="46" t="s">
        <v>566</v>
      </c>
      <c r="B8" s="61">
        <v>66857</v>
      </c>
      <c r="C8" s="61">
        <v>35585</v>
      </c>
      <c r="D8" s="79">
        <f t="shared" si="0"/>
        <v>53.22554108021599</v>
      </c>
      <c r="E8" s="61">
        <v>51</v>
      </c>
      <c r="F8" s="29">
        <v>44.1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workbookViewId="0">
      <pane ySplit="1" topLeftCell="A53" activePane="bottomLeft" state="frozen"/>
      <selection pane="bottomLeft" activeCell="A66" sqref="A1:A1048576"/>
    </sheetView>
  </sheetViews>
  <sheetFormatPr defaultRowHeight="15" x14ac:dyDescent="0.25"/>
  <cols>
    <col min="1" max="1" width="4.7109375" style="33" customWidth="1"/>
    <col min="2" max="2" width="11.140625" style="33" customWidth="1"/>
    <col min="3" max="3" width="11.42578125" style="33" customWidth="1"/>
    <col min="4" max="4" width="5.140625" style="33" customWidth="1"/>
    <col min="5" max="5" width="8.5703125" style="33" customWidth="1"/>
    <col min="6" max="6" width="7.7109375" style="33" customWidth="1"/>
    <col min="7" max="7" width="70.85546875" style="33" customWidth="1"/>
    <col min="8" max="8" width="6.85546875" style="195" customWidth="1"/>
    <col min="9" max="9" width="10.28515625" style="195" customWidth="1"/>
    <col min="10" max="10" width="7.140625" style="195" customWidth="1"/>
    <col min="11" max="16384" width="9.140625" style="33"/>
  </cols>
  <sheetData>
    <row r="1" spans="1:10" ht="39" x14ac:dyDescent="0.25">
      <c r="A1" s="158" t="s">
        <v>172</v>
      </c>
      <c r="B1" s="158" t="s">
        <v>550</v>
      </c>
      <c r="C1" s="158" t="s">
        <v>551</v>
      </c>
      <c r="D1" s="160" t="s">
        <v>2</v>
      </c>
      <c r="E1" s="160" t="s">
        <v>1</v>
      </c>
      <c r="F1" s="158" t="s">
        <v>664</v>
      </c>
      <c r="G1" s="186" t="s">
        <v>173</v>
      </c>
      <c r="H1" s="158" t="s">
        <v>4</v>
      </c>
      <c r="I1" s="158" t="s">
        <v>5</v>
      </c>
      <c r="J1" s="158" t="s">
        <v>6</v>
      </c>
    </row>
    <row r="2" spans="1:10" s="35" customFormat="1" x14ac:dyDescent="0.25">
      <c r="A2" s="101">
        <v>37</v>
      </c>
      <c r="B2" s="193">
        <v>43538.627777777801</v>
      </c>
      <c r="C2" s="193">
        <v>43538</v>
      </c>
      <c r="D2" s="101" t="s">
        <v>184</v>
      </c>
      <c r="E2" s="101" t="s">
        <v>44</v>
      </c>
      <c r="F2" s="101" t="s">
        <v>142</v>
      </c>
      <c r="G2" s="196" t="s">
        <v>195</v>
      </c>
      <c r="H2" s="101">
        <v>30</v>
      </c>
      <c r="I2" s="101">
        <v>29</v>
      </c>
      <c r="J2" s="194">
        <f t="shared" ref="J2:J65" si="0">I2/H2*100</f>
        <v>96.666666666666671</v>
      </c>
    </row>
    <row r="3" spans="1:10" s="35" customFormat="1" x14ac:dyDescent="0.25">
      <c r="A3" s="101">
        <v>90</v>
      </c>
      <c r="B3" s="193">
        <v>43539.456250000003</v>
      </c>
      <c r="C3" s="193">
        <v>43535</v>
      </c>
      <c r="D3" s="101" t="s">
        <v>176</v>
      </c>
      <c r="E3" s="101" t="s">
        <v>47</v>
      </c>
      <c r="F3" s="101" t="s">
        <v>142</v>
      </c>
      <c r="G3" s="196" t="s">
        <v>177</v>
      </c>
      <c r="H3" s="101">
        <v>41</v>
      </c>
      <c r="I3" s="101">
        <v>38</v>
      </c>
      <c r="J3" s="194">
        <f t="shared" si="0"/>
        <v>92.682926829268297</v>
      </c>
    </row>
    <row r="4" spans="1:10" s="35" customFormat="1" ht="26.25" x14ac:dyDescent="0.25">
      <c r="A4" s="101">
        <v>30</v>
      </c>
      <c r="B4" s="193">
        <v>43581</v>
      </c>
      <c r="C4" s="193">
        <v>43216</v>
      </c>
      <c r="D4" s="101" t="s">
        <v>196</v>
      </c>
      <c r="E4" s="101" t="s">
        <v>39</v>
      </c>
      <c r="F4" s="101" t="s">
        <v>142</v>
      </c>
      <c r="G4" s="196" t="s">
        <v>197</v>
      </c>
      <c r="H4" s="101">
        <v>189</v>
      </c>
      <c r="I4" s="101">
        <v>173</v>
      </c>
      <c r="J4" s="194">
        <f t="shared" si="0"/>
        <v>91.534391534391531</v>
      </c>
    </row>
    <row r="5" spans="1:10" s="35" customFormat="1" ht="26.25" x14ac:dyDescent="0.25">
      <c r="A5" s="101">
        <v>49</v>
      </c>
      <c r="B5" s="193">
        <v>43529.448611111096</v>
      </c>
      <c r="C5" s="193">
        <v>43529</v>
      </c>
      <c r="D5" s="101" t="s">
        <v>180</v>
      </c>
      <c r="E5" s="101" t="s">
        <v>12</v>
      </c>
      <c r="F5" s="101" t="s">
        <v>142</v>
      </c>
      <c r="G5" s="196" t="s">
        <v>181</v>
      </c>
      <c r="H5" s="101">
        <v>53</v>
      </c>
      <c r="I5" s="101">
        <v>46</v>
      </c>
      <c r="J5" s="194">
        <f t="shared" si="0"/>
        <v>86.79245283018868</v>
      </c>
    </row>
    <row r="6" spans="1:10" s="35" customFormat="1" x14ac:dyDescent="0.25">
      <c r="A6" s="101">
        <v>1</v>
      </c>
      <c r="B6" s="193">
        <v>43538.609722222202</v>
      </c>
      <c r="C6" s="193">
        <v>43530</v>
      </c>
      <c r="D6" s="101" t="s">
        <v>184</v>
      </c>
      <c r="E6" s="101" t="s">
        <v>44</v>
      </c>
      <c r="F6" s="101" t="s">
        <v>142</v>
      </c>
      <c r="G6" s="196" t="s">
        <v>211</v>
      </c>
      <c r="H6" s="101">
        <v>30</v>
      </c>
      <c r="I6" s="101">
        <v>26</v>
      </c>
      <c r="J6" s="194">
        <f t="shared" si="0"/>
        <v>86.666666666666671</v>
      </c>
    </row>
    <row r="7" spans="1:10" s="35" customFormat="1" x14ac:dyDescent="0.25">
      <c r="A7" s="101">
        <v>52</v>
      </c>
      <c r="B7" s="193">
        <v>43529.717361111099</v>
      </c>
      <c r="C7" s="193">
        <v>43529</v>
      </c>
      <c r="D7" s="101" t="s">
        <v>205</v>
      </c>
      <c r="E7" s="101" t="s">
        <v>8</v>
      </c>
      <c r="F7" s="101" t="s">
        <v>142</v>
      </c>
      <c r="G7" s="196" t="s">
        <v>269</v>
      </c>
      <c r="H7" s="101">
        <v>35</v>
      </c>
      <c r="I7" s="101">
        <v>30</v>
      </c>
      <c r="J7" s="194">
        <f t="shared" si="0"/>
        <v>85.714285714285708</v>
      </c>
    </row>
    <row r="8" spans="1:10" s="35" customFormat="1" x14ac:dyDescent="0.25">
      <c r="A8" s="101">
        <v>147</v>
      </c>
      <c r="B8" s="193">
        <v>43581</v>
      </c>
      <c r="C8" s="193">
        <v>43581</v>
      </c>
      <c r="D8" s="101" t="s">
        <v>196</v>
      </c>
      <c r="E8" s="101" t="s">
        <v>39</v>
      </c>
      <c r="F8" s="101" t="s">
        <v>142</v>
      </c>
      <c r="G8" s="196" t="s">
        <v>398</v>
      </c>
      <c r="H8" s="101">
        <v>10</v>
      </c>
      <c r="I8" s="101">
        <v>8</v>
      </c>
      <c r="J8" s="194">
        <f t="shared" si="0"/>
        <v>80</v>
      </c>
    </row>
    <row r="9" spans="1:10" s="35" customFormat="1" x14ac:dyDescent="0.25">
      <c r="A9" s="101">
        <v>160</v>
      </c>
      <c r="B9" s="193">
        <v>43530.684722222199</v>
      </c>
      <c r="C9" s="193">
        <v>43530</v>
      </c>
      <c r="D9" s="101" t="s">
        <v>180</v>
      </c>
      <c r="E9" s="101" t="s">
        <v>12</v>
      </c>
      <c r="F9" s="101" t="s">
        <v>142</v>
      </c>
      <c r="G9" s="196" t="s">
        <v>568</v>
      </c>
      <c r="H9" s="101">
        <v>42</v>
      </c>
      <c r="I9" s="101">
        <v>33</v>
      </c>
      <c r="J9" s="194">
        <f t="shared" si="0"/>
        <v>78.571428571428569</v>
      </c>
    </row>
    <row r="10" spans="1:10" s="35" customFormat="1" x14ac:dyDescent="0.25">
      <c r="A10" s="101">
        <v>22</v>
      </c>
      <c r="B10" s="193">
        <v>43600.805555555598</v>
      </c>
      <c r="C10" s="193">
        <v>43539</v>
      </c>
      <c r="D10" s="101" t="s">
        <v>184</v>
      </c>
      <c r="E10" s="101" t="s">
        <v>44</v>
      </c>
      <c r="F10" s="101" t="s">
        <v>142</v>
      </c>
      <c r="G10" s="196" t="s">
        <v>201</v>
      </c>
      <c r="H10" s="101">
        <v>23</v>
      </c>
      <c r="I10" s="101">
        <v>18</v>
      </c>
      <c r="J10" s="194">
        <f t="shared" si="0"/>
        <v>78.260869565217391</v>
      </c>
    </row>
    <row r="11" spans="1:10" s="35" customFormat="1" x14ac:dyDescent="0.25">
      <c r="A11" s="101">
        <v>104</v>
      </c>
      <c r="B11" s="193">
        <v>43543.471527777801</v>
      </c>
      <c r="C11" s="193">
        <v>43524</v>
      </c>
      <c r="D11" s="101" t="s">
        <v>174</v>
      </c>
      <c r="E11" s="101" t="s">
        <v>62</v>
      </c>
      <c r="F11" s="101" t="s">
        <v>142</v>
      </c>
      <c r="G11" s="196" t="s">
        <v>175</v>
      </c>
      <c r="H11" s="101">
        <v>26</v>
      </c>
      <c r="I11" s="101">
        <v>20</v>
      </c>
      <c r="J11" s="194">
        <f t="shared" si="0"/>
        <v>76.923076923076934</v>
      </c>
    </row>
    <row r="12" spans="1:10" s="35" customFormat="1" x14ac:dyDescent="0.25">
      <c r="A12" s="101">
        <v>124</v>
      </c>
      <c r="B12" s="193">
        <v>43533.662499999999</v>
      </c>
      <c r="C12" s="193">
        <v>43533</v>
      </c>
      <c r="D12" s="101" t="s">
        <v>178</v>
      </c>
      <c r="E12" s="101" t="s">
        <v>92</v>
      </c>
      <c r="F12" s="101" t="s">
        <v>142</v>
      </c>
      <c r="G12" s="196" t="s">
        <v>187</v>
      </c>
      <c r="H12" s="101">
        <v>28</v>
      </c>
      <c r="I12" s="101">
        <v>21</v>
      </c>
      <c r="J12" s="194">
        <f t="shared" si="0"/>
        <v>75</v>
      </c>
    </row>
    <row r="13" spans="1:10" s="35" customFormat="1" x14ac:dyDescent="0.25">
      <c r="A13" s="101">
        <v>330</v>
      </c>
      <c r="B13" s="193">
        <v>43560.5847222222</v>
      </c>
      <c r="C13" s="193">
        <v>43539</v>
      </c>
      <c r="D13" s="101" t="s">
        <v>178</v>
      </c>
      <c r="E13" s="101" t="s">
        <v>8</v>
      </c>
      <c r="F13" s="101" t="s">
        <v>142</v>
      </c>
      <c r="G13" s="196" t="s">
        <v>569</v>
      </c>
      <c r="H13" s="101">
        <v>12</v>
      </c>
      <c r="I13" s="101">
        <v>9</v>
      </c>
      <c r="J13" s="194">
        <f t="shared" si="0"/>
        <v>75</v>
      </c>
    </row>
    <row r="14" spans="1:10" s="35" customFormat="1" x14ac:dyDescent="0.25">
      <c r="A14" s="101">
        <v>27</v>
      </c>
      <c r="B14" s="193">
        <v>43531.629166666702</v>
      </c>
      <c r="C14" s="193">
        <v>43531</v>
      </c>
      <c r="D14" s="101" t="s">
        <v>184</v>
      </c>
      <c r="E14" s="101" t="s">
        <v>44</v>
      </c>
      <c r="F14" s="101" t="s">
        <v>142</v>
      </c>
      <c r="G14" s="196" t="s">
        <v>185</v>
      </c>
      <c r="H14" s="101">
        <v>112</v>
      </c>
      <c r="I14" s="101">
        <v>83</v>
      </c>
      <c r="J14" s="194">
        <f t="shared" si="0"/>
        <v>74.107142857142861</v>
      </c>
    </row>
    <row r="15" spans="1:10" s="35" customFormat="1" x14ac:dyDescent="0.25">
      <c r="A15" s="101">
        <v>39</v>
      </c>
      <c r="B15" s="193">
        <v>43538.516666666699</v>
      </c>
      <c r="C15" s="193">
        <v>43538</v>
      </c>
      <c r="D15" s="101" t="s">
        <v>178</v>
      </c>
      <c r="E15" s="101" t="s">
        <v>8</v>
      </c>
      <c r="F15" s="101" t="s">
        <v>142</v>
      </c>
      <c r="G15" s="196" t="s">
        <v>188</v>
      </c>
      <c r="H15" s="101">
        <v>38</v>
      </c>
      <c r="I15" s="101">
        <v>28</v>
      </c>
      <c r="J15" s="194">
        <f t="shared" si="0"/>
        <v>73.68421052631578</v>
      </c>
    </row>
    <row r="16" spans="1:10" s="35" customFormat="1" x14ac:dyDescent="0.25">
      <c r="A16" s="101">
        <v>50</v>
      </c>
      <c r="B16" s="193">
        <v>43530.681944444397</v>
      </c>
      <c r="C16" s="193">
        <v>43530</v>
      </c>
      <c r="D16" s="101" t="s">
        <v>180</v>
      </c>
      <c r="E16" s="101" t="s">
        <v>12</v>
      </c>
      <c r="F16" s="101" t="s">
        <v>142</v>
      </c>
      <c r="G16" s="196" t="s">
        <v>570</v>
      </c>
      <c r="H16" s="101">
        <v>34</v>
      </c>
      <c r="I16" s="101">
        <v>25</v>
      </c>
      <c r="J16" s="194">
        <f t="shared" si="0"/>
        <v>73.529411764705884</v>
      </c>
    </row>
    <row r="17" spans="1:10" s="35" customFormat="1" x14ac:dyDescent="0.25">
      <c r="A17" s="101">
        <v>131</v>
      </c>
      <c r="B17" s="193">
        <v>43539.443055555603</v>
      </c>
      <c r="C17" s="193">
        <v>43535</v>
      </c>
      <c r="D17" s="101" t="s">
        <v>176</v>
      </c>
      <c r="E17" s="101" t="s">
        <v>47</v>
      </c>
      <c r="F17" s="101" t="s">
        <v>142</v>
      </c>
      <c r="G17" s="196" t="s">
        <v>203</v>
      </c>
      <c r="H17" s="101">
        <v>37</v>
      </c>
      <c r="I17" s="101">
        <v>27</v>
      </c>
      <c r="J17" s="194">
        <f t="shared" si="0"/>
        <v>72.972972972972968</v>
      </c>
    </row>
    <row r="18" spans="1:10" s="35" customFormat="1" x14ac:dyDescent="0.25">
      <c r="A18" s="101">
        <v>78</v>
      </c>
      <c r="B18" s="193">
        <v>43535.402083333298</v>
      </c>
      <c r="C18" s="193">
        <v>43535</v>
      </c>
      <c r="D18" s="101" t="s">
        <v>205</v>
      </c>
      <c r="E18" s="101" t="s">
        <v>96</v>
      </c>
      <c r="F18" s="101" t="s">
        <v>142</v>
      </c>
      <c r="G18" s="196" t="s">
        <v>277</v>
      </c>
      <c r="H18" s="101">
        <v>83</v>
      </c>
      <c r="I18" s="101">
        <v>60</v>
      </c>
      <c r="J18" s="194">
        <f t="shared" si="0"/>
        <v>72.289156626506028</v>
      </c>
    </row>
    <row r="19" spans="1:10" s="35" customFormat="1" x14ac:dyDescent="0.25">
      <c r="A19" s="101">
        <v>4</v>
      </c>
      <c r="B19" s="193">
        <v>43600.810416666704</v>
      </c>
      <c r="C19" s="193">
        <v>43530</v>
      </c>
      <c r="D19" s="101" t="s">
        <v>184</v>
      </c>
      <c r="E19" s="101" t="s">
        <v>44</v>
      </c>
      <c r="F19" s="101" t="s">
        <v>142</v>
      </c>
      <c r="G19" s="196" t="s">
        <v>237</v>
      </c>
      <c r="H19" s="101">
        <v>18</v>
      </c>
      <c r="I19" s="101">
        <v>13</v>
      </c>
      <c r="J19" s="194">
        <f t="shared" si="0"/>
        <v>72.222222222222214</v>
      </c>
    </row>
    <row r="20" spans="1:10" s="35" customFormat="1" x14ac:dyDescent="0.25">
      <c r="A20" s="101">
        <v>24</v>
      </c>
      <c r="B20" s="193">
        <v>43536.538194444402</v>
      </c>
      <c r="C20" s="193">
        <v>43535</v>
      </c>
      <c r="D20" s="101" t="s">
        <v>184</v>
      </c>
      <c r="E20" s="101" t="s">
        <v>44</v>
      </c>
      <c r="F20" s="101" t="s">
        <v>142</v>
      </c>
      <c r="G20" s="196" t="s">
        <v>385</v>
      </c>
      <c r="H20" s="101">
        <v>24</v>
      </c>
      <c r="I20" s="101">
        <v>17</v>
      </c>
      <c r="J20" s="194">
        <f t="shared" si="0"/>
        <v>70.833333333333343</v>
      </c>
    </row>
    <row r="21" spans="1:10" s="35" customFormat="1" x14ac:dyDescent="0.25">
      <c r="A21" s="101">
        <v>38</v>
      </c>
      <c r="B21" s="193">
        <v>43530.658333333296</v>
      </c>
      <c r="C21" s="193">
        <v>43530</v>
      </c>
      <c r="D21" s="101" t="s">
        <v>178</v>
      </c>
      <c r="E21" s="101" t="s">
        <v>8</v>
      </c>
      <c r="F21" s="101" t="s">
        <v>142</v>
      </c>
      <c r="G21" s="196" t="s">
        <v>571</v>
      </c>
      <c r="H21" s="101">
        <v>35</v>
      </c>
      <c r="I21" s="101">
        <v>24</v>
      </c>
      <c r="J21" s="194">
        <f t="shared" si="0"/>
        <v>68.571428571428569</v>
      </c>
    </row>
    <row r="22" spans="1:10" s="35" customFormat="1" x14ac:dyDescent="0.25">
      <c r="A22" s="101">
        <v>88</v>
      </c>
      <c r="B22" s="193">
        <v>43530.715972222199</v>
      </c>
      <c r="C22" s="193">
        <v>43530</v>
      </c>
      <c r="D22" s="101" t="s">
        <v>176</v>
      </c>
      <c r="E22" s="101" t="s">
        <v>47</v>
      </c>
      <c r="F22" s="101" t="s">
        <v>142</v>
      </c>
      <c r="G22" s="196" t="s">
        <v>191</v>
      </c>
      <c r="H22" s="101">
        <v>41</v>
      </c>
      <c r="I22" s="101">
        <v>28</v>
      </c>
      <c r="J22" s="194">
        <f t="shared" si="0"/>
        <v>68.292682926829272</v>
      </c>
    </row>
    <row r="23" spans="1:10" s="35" customFormat="1" x14ac:dyDescent="0.25">
      <c r="A23" s="101">
        <v>338</v>
      </c>
      <c r="B23" s="193">
        <v>43543.484722222202</v>
      </c>
      <c r="C23" s="193">
        <v>43524</v>
      </c>
      <c r="D23" s="101" t="s">
        <v>174</v>
      </c>
      <c r="E23" s="101" t="s">
        <v>62</v>
      </c>
      <c r="F23" s="101" t="s">
        <v>142</v>
      </c>
      <c r="G23" s="196" t="s">
        <v>230</v>
      </c>
      <c r="H23" s="101">
        <v>31</v>
      </c>
      <c r="I23" s="101">
        <v>21</v>
      </c>
      <c r="J23" s="194">
        <f t="shared" si="0"/>
        <v>67.741935483870961</v>
      </c>
    </row>
    <row r="24" spans="1:10" s="35" customFormat="1" x14ac:dyDescent="0.25">
      <c r="A24" s="101">
        <v>48</v>
      </c>
      <c r="B24" s="193">
        <v>43566.712500000001</v>
      </c>
      <c r="C24" s="193">
        <v>43566</v>
      </c>
      <c r="D24" s="101" t="s">
        <v>180</v>
      </c>
      <c r="E24" s="101" t="s">
        <v>12</v>
      </c>
      <c r="F24" s="101" t="s">
        <v>142</v>
      </c>
      <c r="G24" s="196" t="s">
        <v>207</v>
      </c>
      <c r="H24" s="101">
        <v>74</v>
      </c>
      <c r="I24" s="101">
        <v>50</v>
      </c>
      <c r="J24" s="194">
        <f t="shared" si="0"/>
        <v>67.567567567567565</v>
      </c>
    </row>
    <row r="25" spans="1:10" s="35" customFormat="1" x14ac:dyDescent="0.25">
      <c r="A25" s="101">
        <v>408</v>
      </c>
      <c r="B25" s="193">
        <v>43536.7368055556</v>
      </c>
      <c r="C25" s="193">
        <v>43530</v>
      </c>
      <c r="D25" s="101" t="s">
        <v>184</v>
      </c>
      <c r="E25" s="101" t="s">
        <v>44</v>
      </c>
      <c r="F25" s="101" t="s">
        <v>142</v>
      </c>
      <c r="G25" s="196" t="s">
        <v>572</v>
      </c>
      <c r="H25" s="101">
        <v>3</v>
      </c>
      <c r="I25" s="101">
        <v>2</v>
      </c>
      <c r="J25" s="194">
        <f t="shared" si="0"/>
        <v>66.666666666666657</v>
      </c>
    </row>
    <row r="26" spans="1:10" s="35" customFormat="1" ht="26.25" x14ac:dyDescent="0.25">
      <c r="A26" s="101">
        <v>429</v>
      </c>
      <c r="B26" s="193">
        <v>43538.613888888904</v>
      </c>
      <c r="C26" s="193">
        <v>43530</v>
      </c>
      <c r="D26" s="101" t="s">
        <v>184</v>
      </c>
      <c r="E26" s="101" t="s">
        <v>44</v>
      </c>
      <c r="F26" s="101" t="s">
        <v>142</v>
      </c>
      <c r="G26" s="196" t="s">
        <v>573</v>
      </c>
      <c r="H26" s="101">
        <v>3</v>
      </c>
      <c r="I26" s="101">
        <v>2</v>
      </c>
      <c r="J26" s="194">
        <f t="shared" si="0"/>
        <v>66.666666666666657</v>
      </c>
    </row>
    <row r="27" spans="1:10" s="35" customFormat="1" ht="26.25" x14ac:dyDescent="0.25">
      <c r="A27" s="101">
        <v>28</v>
      </c>
      <c r="B27" s="193">
        <v>43536.754861111098</v>
      </c>
      <c r="C27" s="193">
        <v>43530</v>
      </c>
      <c r="D27" s="101" t="s">
        <v>184</v>
      </c>
      <c r="E27" s="101" t="s">
        <v>44</v>
      </c>
      <c r="F27" s="101" t="s">
        <v>142</v>
      </c>
      <c r="G27" s="196" t="s">
        <v>282</v>
      </c>
      <c r="H27" s="101">
        <v>172</v>
      </c>
      <c r="I27" s="101">
        <v>114</v>
      </c>
      <c r="J27" s="194">
        <f t="shared" si="0"/>
        <v>66.279069767441854</v>
      </c>
    </row>
    <row r="28" spans="1:10" s="35" customFormat="1" x14ac:dyDescent="0.25">
      <c r="A28" s="101">
        <v>14</v>
      </c>
      <c r="B28" s="193">
        <v>43462.461111111101</v>
      </c>
      <c r="C28" s="193">
        <v>43462</v>
      </c>
      <c r="D28" s="101" t="s">
        <v>196</v>
      </c>
      <c r="E28" s="101" t="s">
        <v>39</v>
      </c>
      <c r="F28" s="101" t="s">
        <v>142</v>
      </c>
      <c r="G28" s="196" t="s">
        <v>391</v>
      </c>
      <c r="H28" s="101">
        <v>32</v>
      </c>
      <c r="I28" s="101">
        <v>21</v>
      </c>
      <c r="J28" s="194">
        <f t="shared" si="0"/>
        <v>65.625</v>
      </c>
    </row>
    <row r="29" spans="1:10" s="35" customFormat="1" x14ac:dyDescent="0.25">
      <c r="A29" s="101">
        <v>31</v>
      </c>
      <c r="B29" s="193">
        <v>43531.540972222203</v>
      </c>
      <c r="C29" s="193">
        <v>43530</v>
      </c>
      <c r="D29" s="101" t="s">
        <v>196</v>
      </c>
      <c r="E29" s="101" t="s">
        <v>39</v>
      </c>
      <c r="F29" s="101" t="s">
        <v>142</v>
      </c>
      <c r="G29" s="196" t="s">
        <v>200</v>
      </c>
      <c r="H29" s="101">
        <v>56</v>
      </c>
      <c r="I29" s="101">
        <v>36</v>
      </c>
      <c r="J29" s="194">
        <f t="shared" si="0"/>
        <v>64.285714285714292</v>
      </c>
    </row>
    <row r="30" spans="1:10" s="35" customFormat="1" x14ac:dyDescent="0.25">
      <c r="A30" s="101">
        <v>5</v>
      </c>
      <c r="B30" s="193">
        <v>43530.493055555598</v>
      </c>
      <c r="C30" s="193">
        <v>43530</v>
      </c>
      <c r="D30" s="101" t="s">
        <v>196</v>
      </c>
      <c r="E30" s="101" t="s">
        <v>39</v>
      </c>
      <c r="F30" s="101" t="s">
        <v>142</v>
      </c>
      <c r="G30" s="196" t="s">
        <v>292</v>
      </c>
      <c r="H30" s="101">
        <v>58</v>
      </c>
      <c r="I30" s="101">
        <v>37</v>
      </c>
      <c r="J30" s="194">
        <f t="shared" si="0"/>
        <v>63.793103448275865</v>
      </c>
    </row>
    <row r="31" spans="1:10" s="35" customFormat="1" x14ac:dyDescent="0.25">
      <c r="A31" s="101">
        <v>397</v>
      </c>
      <c r="B31" s="193">
        <v>43532.749305555597</v>
      </c>
      <c r="C31" s="193">
        <v>43528</v>
      </c>
      <c r="D31" s="101" t="s">
        <v>196</v>
      </c>
      <c r="E31" s="101" t="s">
        <v>39</v>
      </c>
      <c r="F31" s="101" t="s">
        <v>142</v>
      </c>
      <c r="G31" s="196" t="s">
        <v>574</v>
      </c>
      <c r="H31" s="101">
        <v>11</v>
      </c>
      <c r="I31" s="101">
        <v>7</v>
      </c>
      <c r="J31" s="194">
        <f t="shared" si="0"/>
        <v>63.636363636363633</v>
      </c>
    </row>
    <row r="32" spans="1:10" s="35" customFormat="1" x14ac:dyDescent="0.25">
      <c r="A32" s="101">
        <v>399</v>
      </c>
      <c r="B32" s="193">
        <v>43536.534027777801</v>
      </c>
      <c r="C32" s="193">
        <v>43525</v>
      </c>
      <c r="D32" s="101" t="s">
        <v>196</v>
      </c>
      <c r="E32" s="101" t="s">
        <v>39</v>
      </c>
      <c r="F32" s="101" t="s">
        <v>142</v>
      </c>
      <c r="G32" s="196" t="s">
        <v>575</v>
      </c>
      <c r="H32" s="101">
        <v>11</v>
      </c>
      <c r="I32" s="101">
        <v>7</v>
      </c>
      <c r="J32" s="194">
        <f t="shared" si="0"/>
        <v>63.636363636363633</v>
      </c>
    </row>
    <row r="33" spans="1:10" s="35" customFormat="1" x14ac:dyDescent="0.25">
      <c r="A33" s="101">
        <v>113</v>
      </c>
      <c r="B33" s="193">
        <v>43543.494444444397</v>
      </c>
      <c r="C33" s="193">
        <v>43524</v>
      </c>
      <c r="D33" s="101" t="s">
        <v>174</v>
      </c>
      <c r="E33" s="101" t="s">
        <v>62</v>
      </c>
      <c r="F33" s="101" t="s">
        <v>142</v>
      </c>
      <c r="G33" s="196" t="s">
        <v>183</v>
      </c>
      <c r="H33" s="101">
        <v>33</v>
      </c>
      <c r="I33" s="101">
        <v>21</v>
      </c>
      <c r="J33" s="194">
        <f t="shared" si="0"/>
        <v>63.636363636363633</v>
      </c>
    </row>
    <row r="34" spans="1:10" s="35" customFormat="1" x14ac:dyDescent="0.25">
      <c r="A34" s="101">
        <v>53</v>
      </c>
      <c r="B34" s="193">
        <v>43529.71875</v>
      </c>
      <c r="C34" s="193">
        <v>43529</v>
      </c>
      <c r="D34" s="101" t="s">
        <v>205</v>
      </c>
      <c r="E34" s="101" t="s">
        <v>8</v>
      </c>
      <c r="F34" s="101" t="s">
        <v>142</v>
      </c>
      <c r="G34" s="196" t="s">
        <v>393</v>
      </c>
      <c r="H34" s="101">
        <v>43</v>
      </c>
      <c r="I34" s="101">
        <v>27</v>
      </c>
      <c r="J34" s="194">
        <f t="shared" si="0"/>
        <v>62.790697674418603</v>
      </c>
    </row>
    <row r="35" spans="1:10" s="35" customFormat="1" x14ac:dyDescent="0.25">
      <c r="A35" s="101">
        <v>47</v>
      </c>
      <c r="B35" s="193">
        <v>43532.693749999999</v>
      </c>
      <c r="C35" s="193">
        <v>43532</v>
      </c>
      <c r="D35" s="101" t="s">
        <v>180</v>
      </c>
      <c r="E35" s="101" t="s">
        <v>12</v>
      </c>
      <c r="F35" s="101" t="s">
        <v>142</v>
      </c>
      <c r="G35" s="196" t="s">
        <v>199</v>
      </c>
      <c r="H35" s="101">
        <v>49</v>
      </c>
      <c r="I35" s="101">
        <v>30</v>
      </c>
      <c r="J35" s="194">
        <f t="shared" si="0"/>
        <v>61.224489795918366</v>
      </c>
    </row>
    <row r="36" spans="1:10" s="35" customFormat="1" x14ac:dyDescent="0.25">
      <c r="A36" s="101">
        <v>7</v>
      </c>
      <c r="B36" s="193">
        <v>43530.469444444403</v>
      </c>
      <c r="C36" s="193">
        <v>43530</v>
      </c>
      <c r="D36" s="101" t="s">
        <v>196</v>
      </c>
      <c r="E36" s="101" t="s">
        <v>39</v>
      </c>
      <c r="F36" s="101" t="s">
        <v>142</v>
      </c>
      <c r="G36" s="196" t="s">
        <v>220</v>
      </c>
      <c r="H36" s="101">
        <v>51</v>
      </c>
      <c r="I36" s="101">
        <v>31</v>
      </c>
      <c r="J36" s="194">
        <f t="shared" si="0"/>
        <v>60.784313725490193</v>
      </c>
    </row>
    <row r="37" spans="1:10" s="35" customFormat="1" x14ac:dyDescent="0.25">
      <c r="A37" s="101">
        <v>44</v>
      </c>
      <c r="B37" s="193">
        <v>43409</v>
      </c>
      <c r="C37" s="193">
        <v>43409</v>
      </c>
      <c r="D37" s="101" t="s">
        <v>180</v>
      </c>
      <c r="E37" s="101" t="s">
        <v>12</v>
      </c>
      <c r="F37" s="101" t="s">
        <v>142</v>
      </c>
      <c r="G37" s="196" t="s">
        <v>190</v>
      </c>
      <c r="H37" s="101">
        <v>66</v>
      </c>
      <c r="I37" s="101">
        <v>40</v>
      </c>
      <c r="J37" s="194">
        <f t="shared" si="0"/>
        <v>60.606060606060609</v>
      </c>
    </row>
    <row r="38" spans="1:10" s="35" customFormat="1" x14ac:dyDescent="0.25">
      <c r="A38" s="101">
        <v>55</v>
      </c>
      <c r="B38" s="193">
        <v>43529.715972222199</v>
      </c>
      <c r="C38" s="193">
        <v>43529</v>
      </c>
      <c r="D38" s="101" t="s">
        <v>205</v>
      </c>
      <c r="E38" s="101" t="s">
        <v>8</v>
      </c>
      <c r="F38" s="101" t="s">
        <v>142</v>
      </c>
      <c r="G38" s="196" t="s">
        <v>258</v>
      </c>
      <c r="H38" s="101">
        <v>58</v>
      </c>
      <c r="I38" s="101">
        <v>35</v>
      </c>
      <c r="J38" s="194">
        <f t="shared" si="0"/>
        <v>60.344827586206897</v>
      </c>
    </row>
    <row r="39" spans="1:10" s="35" customFormat="1" x14ac:dyDescent="0.25">
      <c r="A39" s="101">
        <v>244</v>
      </c>
      <c r="B39" s="193">
        <v>43535.541666666701</v>
      </c>
      <c r="C39" s="193">
        <v>43535</v>
      </c>
      <c r="D39" s="101" t="s">
        <v>196</v>
      </c>
      <c r="E39" s="101" t="s">
        <v>39</v>
      </c>
      <c r="F39" s="101" t="s">
        <v>142</v>
      </c>
      <c r="G39" s="196" t="s">
        <v>228</v>
      </c>
      <c r="H39" s="101">
        <v>65</v>
      </c>
      <c r="I39" s="101">
        <v>39</v>
      </c>
      <c r="J39" s="194">
        <f t="shared" si="0"/>
        <v>60</v>
      </c>
    </row>
    <row r="40" spans="1:10" s="35" customFormat="1" x14ac:dyDescent="0.25">
      <c r="A40" s="101">
        <v>406</v>
      </c>
      <c r="B40" s="193">
        <v>43536.726388888899</v>
      </c>
      <c r="C40" s="193">
        <v>43530</v>
      </c>
      <c r="D40" s="101" t="s">
        <v>184</v>
      </c>
      <c r="E40" s="101" t="s">
        <v>44</v>
      </c>
      <c r="F40" s="101" t="s">
        <v>142</v>
      </c>
      <c r="G40" s="196" t="s">
        <v>576</v>
      </c>
      <c r="H40" s="101">
        <v>5</v>
      </c>
      <c r="I40" s="101">
        <v>3</v>
      </c>
      <c r="J40" s="194">
        <f t="shared" si="0"/>
        <v>60</v>
      </c>
    </row>
    <row r="41" spans="1:10" s="35" customFormat="1" x14ac:dyDescent="0.25">
      <c r="A41" s="34">
        <v>115</v>
      </c>
      <c r="B41" s="198">
        <v>43543.515972222202</v>
      </c>
      <c r="C41" s="198">
        <v>43524</v>
      </c>
      <c r="D41" s="34" t="s">
        <v>174</v>
      </c>
      <c r="E41" s="34" t="s">
        <v>62</v>
      </c>
      <c r="F41" s="34" t="s">
        <v>142</v>
      </c>
      <c r="G41" s="199" t="s">
        <v>295</v>
      </c>
      <c r="H41" s="34">
        <v>44</v>
      </c>
      <c r="I41" s="34">
        <v>26</v>
      </c>
      <c r="J41" s="200">
        <f t="shared" si="0"/>
        <v>59.090909090909093</v>
      </c>
    </row>
    <row r="42" spans="1:10" s="35" customFormat="1" x14ac:dyDescent="0.25">
      <c r="A42" s="34">
        <v>110</v>
      </c>
      <c r="B42" s="198">
        <v>43543.487500000003</v>
      </c>
      <c r="C42" s="198">
        <v>43524</v>
      </c>
      <c r="D42" s="34" t="s">
        <v>174</v>
      </c>
      <c r="E42" s="34" t="s">
        <v>62</v>
      </c>
      <c r="F42" s="34" t="s">
        <v>142</v>
      </c>
      <c r="G42" s="199" t="s">
        <v>267</v>
      </c>
      <c r="H42" s="34">
        <v>68</v>
      </c>
      <c r="I42" s="34">
        <v>40</v>
      </c>
      <c r="J42" s="200">
        <f t="shared" si="0"/>
        <v>58.82352941176471</v>
      </c>
    </row>
    <row r="43" spans="1:10" s="35" customFormat="1" x14ac:dyDescent="0.25">
      <c r="A43" s="34">
        <v>396</v>
      </c>
      <c r="B43" s="198">
        <v>43530.533333333296</v>
      </c>
      <c r="C43" s="198">
        <v>43530</v>
      </c>
      <c r="D43" s="34" t="s">
        <v>196</v>
      </c>
      <c r="E43" s="34" t="s">
        <v>39</v>
      </c>
      <c r="F43" s="34" t="s">
        <v>142</v>
      </c>
      <c r="G43" s="199" t="s">
        <v>577</v>
      </c>
      <c r="H43" s="34">
        <v>106</v>
      </c>
      <c r="I43" s="34">
        <v>62</v>
      </c>
      <c r="J43" s="200">
        <f t="shared" si="0"/>
        <v>58.490566037735846</v>
      </c>
    </row>
    <row r="44" spans="1:10" s="35" customFormat="1" x14ac:dyDescent="0.25">
      <c r="A44" s="34">
        <v>20</v>
      </c>
      <c r="B44" s="198">
        <v>43455.639583333301</v>
      </c>
      <c r="C44" s="198">
        <v>43405</v>
      </c>
      <c r="D44" s="34" t="s">
        <v>196</v>
      </c>
      <c r="E44" s="34" t="s">
        <v>39</v>
      </c>
      <c r="F44" s="34" t="s">
        <v>142</v>
      </c>
      <c r="G44" s="199" t="s">
        <v>216</v>
      </c>
      <c r="H44" s="34">
        <v>74</v>
      </c>
      <c r="I44" s="34">
        <v>43</v>
      </c>
      <c r="J44" s="200">
        <f t="shared" si="0"/>
        <v>58.108108108108105</v>
      </c>
    </row>
    <row r="45" spans="1:10" s="35" customFormat="1" x14ac:dyDescent="0.25">
      <c r="A45" s="34">
        <v>51</v>
      </c>
      <c r="B45" s="198">
        <v>43546.576388888898</v>
      </c>
      <c r="C45" s="198">
        <v>43545</v>
      </c>
      <c r="D45" s="34" t="s">
        <v>180</v>
      </c>
      <c r="E45" s="34" t="s">
        <v>12</v>
      </c>
      <c r="F45" s="34" t="s">
        <v>142</v>
      </c>
      <c r="G45" s="199" t="s">
        <v>229</v>
      </c>
      <c r="H45" s="34">
        <v>427</v>
      </c>
      <c r="I45" s="34">
        <v>248</v>
      </c>
      <c r="J45" s="200">
        <f t="shared" si="0"/>
        <v>58.079625292740047</v>
      </c>
    </row>
    <row r="46" spans="1:10" s="35" customFormat="1" x14ac:dyDescent="0.25">
      <c r="A46" s="34">
        <v>35</v>
      </c>
      <c r="B46" s="198">
        <v>43536.493750000001</v>
      </c>
      <c r="C46" s="198">
        <v>43532</v>
      </c>
      <c r="D46" s="34" t="s">
        <v>184</v>
      </c>
      <c r="E46" s="34" t="s">
        <v>44</v>
      </c>
      <c r="F46" s="34" t="s">
        <v>142</v>
      </c>
      <c r="G46" s="199" t="s">
        <v>272</v>
      </c>
      <c r="H46" s="34">
        <v>50</v>
      </c>
      <c r="I46" s="34">
        <v>29</v>
      </c>
      <c r="J46" s="200">
        <f t="shared" si="0"/>
        <v>57.999999999999993</v>
      </c>
    </row>
    <row r="47" spans="1:10" s="35" customFormat="1" x14ac:dyDescent="0.25">
      <c r="A47" s="34">
        <v>266</v>
      </c>
      <c r="B47" s="198">
        <v>43535.693749999999</v>
      </c>
      <c r="C47" s="198">
        <v>43535</v>
      </c>
      <c r="D47" s="34" t="s">
        <v>178</v>
      </c>
      <c r="E47" s="34" t="s">
        <v>92</v>
      </c>
      <c r="F47" s="34" t="s">
        <v>142</v>
      </c>
      <c r="G47" s="199" t="s">
        <v>179</v>
      </c>
      <c r="H47" s="34">
        <v>26</v>
      </c>
      <c r="I47" s="34">
        <v>15</v>
      </c>
      <c r="J47" s="200">
        <f t="shared" si="0"/>
        <v>57.692307692307686</v>
      </c>
    </row>
    <row r="48" spans="1:10" s="35" customFormat="1" x14ac:dyDescent="0.25">
      <c r="A48" s="34">
        <v>317</v>
      </c>
      <c r="B48" s="198">
        <v>43539.413888888899</v>
      </c>
      <c r="C48" s="198">
        <v>43538</v>
      </c>
      <c r="D48" s="34" t="s">
        <v>178</v>
      </c>
      <c r="E48" s="34" t="s">
        <v>8</v>
      </c>
      <c r="F48" s="34" t="s">
        <v>142</v>
      </c>
      <c r="G48" s="199" t="s">
        <v>495</v>
      </c>
      <c r="H48" s="34">
        <v>7</v>
      </c>
      <c r="I48" s="34">
        <v>4</v>
      </c>
      <c r="J48" s="200">
        <f t="shared" si="0"/>
        <v>57.142857142857139</v>
      </c>
    </row>
    <row r="49" spans="1:10" s="35" customFormat="1" x14ac:dyDescent="0.25">
      <c r="A49" s="34">
        <v>121</v>
      </c>
      <c r="B49" s="198">
        <v>43543.543055555601</v>
      </c>
      <c r="C49" s="198">
        <v>43524</v>
      </c>
      <c r="D49" s="34" t="s">
        <v>174</v>
      </c>
      <c r="E49" s="34" t="s">
        <v>62</v>
      </c>
      <c r="F49" s="34" t="s">
        <v>142</v>
      </c>
      <c r="G49" s="199" t="s">
        <v>218</v>
      </c>
      <c r="H49" s="34">
        <v>28</v>
      </c>
      <c r="I49" s="34">
        <v>16</v>
      </c>
      <c r="J49" s="200">
        <f t="shared" si="0"/>
        <v>57.142857142857139</v>
      </c>
    </row>
    <row r="50" spans="1:10" s="35" customFormat="1" x14ac:dyDescent="0.25">
      <c r="A50" s="34">
        <v>84</v>
      </c>
      <c r="B50" s="198">
        <v>43420.663888888899</v>
      </c>
      <c r="C50" s="198">
        <v>43420</v>
      </c>
      <c r="D50" s="34" t="s">
        <v>205</v>
      </c>
      <c r="E50" s="34" t="s">
        <v>96</v>
      </c>
      <c r="F50" s="34" t="s">
        <v>142</v>
      </c>
      <c r="G50" s="199" t="s">
        <v>578</v>
      </c>
      <c r="H50" s="34">
        <v>100</v>
      </c>
      <c r="I50" s="34">
        <v>57</v>
      </c>
      <c r="J50" s="200">
        <f t="shared" si="0"/>
        <v>56.999999999999993</v>
      </c>
    </row>
    <row r="51" spans="1:10" s="35" customFormat="1" x14ac:dyDescent="0.25">
      <c r="A51" s="34">
        <v>40</v>
      </c>
      <c r="B51" s="198">
        <v>43538.430555555598</v>
      </c>
      <c r="C51" s="198">
        <v>43538</v>
      </c>
      <c r="D51" s="34" t="s">
        <v>178</v>
      </c>
      <c r="E51" s="34" t="s">
        <v>8</v>
      </c>
      <c r="F51" s="34" t="s">
        <v>142</v>
      </c>
      <c r="G51" s="199" t="s">
        <v>284</v>
      </c>
      <c r="H51" s="34">
        <v>55</v>
      </c>
      <c r="I51" s="34">
        <v>31</v>
      </c>
      <c r="J51" s="200">
        <f t="shared" si="0"/>
        <v>56.36363636363636</v>
      </c>
    </row>
    <row r="52" spans="1:10" s="35" customFormat="1" x14ac:dyDescent="0.25">
      <c r="A52" s="34">
        <v>418</v>
      </c>
      <c r="B52" s="198">
        <v>43536.789583333302</v>
      </c>
      <c r="C52" s="198">
        <v>43536</v>
      </c>
      <c r="D52" s="34" t="s">
        <v>184</v>
      </c>
      <c r="E52" s="34" t="s">
        <v>44</v>
      </c>
      <c r="F52" s="34" t="s">
        <v>142</v>
      </c>
      <c r="G52" s="199" t="s">
        <v>579</v>
      </c>
      <c r="H52" s="34">
        <v>9</v>
      </c>
      <c r="I52" s="34">
        <v>5</v>
      </c>
      <c r="J52" s="200">
        <f t="shared" si="0"/>
        <v>55.555555555555557</v>
      </c>
    </row>
    <row r="53" spans="1:10" s="35" customFormat="1" x14ac:dyDescent="0.25">
      <c r="A53" s="34">
        <v>58</v>
      </c>
      <c r="B53" s="198">
        <v>43420.5402777778</v>
      </c>
      <c r="C53" s="198">
        <v>43406</v>
      </c>
      <c r="D53" s="34" t="s">
        <v>205</v>
      </c>
      <c r="E53" s="34" t="s">
        <v>8</v>
      </c>
      <c r="F53" s="34" t="s">
        <v>142</v>
      </c>
      <c r="G53" s="199" t="s">
        <v>423</v>
      </c>
      <c r="H53" s="34">
        <v>100</v>
      </c>
      <c r="I53" s="34">
        <v>55</v>
      </c>
      <c r="J53" s="200">
        <f t="shared" si="0"/>
        <v>55.000000000000007</v>
      </c>
    </row>
    <row r="54" spans="1:10" s="35" customFormat="1" x14ac:dyDescent="0.25">
      <c r="A54" s="34">
        <v>101</v>
      </c>
      <c r="B54" s="198">
        <v>43537.426388888904</v>
      </c>
      <c r="C54" s="198">
        <v>43615</v>
      </c>
      <c r="D54" s="34" t="s">
        <v>178</v>
      </c>
      <c r="E54" s="34" t="s">
        <v>92</v>
      </c>
      <c r="F54" s="34" t="s">
        <v>142</v>
      </c>
      <c r="G54" s="199" t="s">
        <v>210</v>
      </c>
      <c r="H54" s="34">
        <v>64</v>
      </c>
      <c r="I54" s="34">
        <v>35</v>
      </c>
      <c r="J54" s="200">
        <f t="shared" si="0"/>
        <v>54.6875</v>
      </c>
    </row>
    <row r="55" spans="1:10" s="35" customFormat="1" x14ac:dyDescent="0.25">
      <c r="A55" s="34">
        <v>363</v>
      </c>
      <c r="B55" s="198">
        <v>43539.410416666702</v>
      </c>
      <c r="C55" s="198">
        <v>43538</v>
      </c>
      <c r="D55" s="34" t="s">
        <v>178</v>
      </c>
      <c r="E55" s="34" t="s">
        <v>8</v>
      </c>
      <c r="F55" s="34" t="s">
        <v>142</v>
      </c>
      <c r="G55" s="199" t="s">
        <v>580</v>
      </c>
      <c r="H55" s="34">
        <v>11</v>
      </c>
      <c r="I55" s="34">
        <v>6</v>
      </c>
      <c r="J55" s="200">
        <f t="shared" si="0"/>
        <v>54.54545454545454</v>
      </c>
    </row>
    <row r="56" spans="1:10" s="35" customFormat="1" x14ac:dyDescent="0.25">
      <c r="A56" s="34">
        <v>67</v>
      </c>
      <c r="B56" s="198">
        <v>43426.604166666701</v>
      </c>
      <c r="C56" s="198">
        <v>43425</v>
      </c>
      <c r="D56" s="34" t="s">
        <v>221</v>
      </c>
      <c r="E56" s="34" t="s">
        <v>12</v>
      </c>
      <c r="F56" s="34" t="s">
        <v>142</v>
      </c>
      <c r="G56" s="199" t="s">
        <v>425</v>
      </c>
      <c r="H56" s="34">
        <v>289</v>
      </c>
      <c r="I56" s="34">
        <v>157</v>
      </c>
      <c r="J56" s="200">
        <f t="shared" si="0"/>
        <v>54.325259515570934</v>
      </c>
    </row>
    <row r="57" spans="1:10" s="35" customFormat="1" x14ac:dyDescent="0.25">
      <c r="A57" s="34">
        <v>129</v>
      </c>
      <c r="B57" s="198">
        <v>43539.4506944444</v>
      </c>
      <c r="C57" s="198">
        <v>43535</v>
      </c>
      <c r="D57" s="34" t="s">
        <v>176</v>
      </c>
      <c r="E57" s="34" t="s">
        <v>47</v>
      </c>
      <c r="F57" s="34" t="s">
        <v>142</v>
      </c>
      <c r="G57" s="199" t="s">
        <v>202</v>
      </c>
      <c r="H57" s="34">
        <v>115</v>
      </c>
      <c r="I57" s="34">
        <v>62</v>
      </c>
      <c r="J57" s="200">
        <f t="shared" si="0"/>
        <v>53.913043478260867</v>
      </c>
    </row>
    <row r="58" spans="1:10" s="35" customFormat="1" x14ac:dyDescent="0.25">
      <c r="A58" s="34">
        <v>45</v>
      </c>
      <c r="B58" s="198">
        <v>43532.664583333302</v>
      </c>
      <c r="C58" s="198">
        <v>43532</v>
      </c>
      <c r="D58" s="34" t="s">
        <v>180</v>
      </c>
      <c r="E58" s="34" t="s">
        <v>12</v>
      </c>
      <c r="F58" s="34" t="s">
        <v>142</v>
      </c>
      <c r="G58" s="199" t="s">
        <v>411</v>
      </c>
      <c r="H58" s="34">
        <v>119</v>
      </c>
      <c r="I58" s="34">
        <v>64</v>
      </c>
      <c r="J58" s="200">
        <f t="shared" si="0"/>
        <v>53.781512605042018</v>
      </c>
    </row>
    <row r="59" spans="1:10" s="35" customFormat="1" x14ac:dyDescent="0.25">
      <c r="A59" s="34">
        <v>74</v>
      </c>
      <c r="B59" s="198">
        <v>43529.426388888904</v>
      </c>
      <c r="C59" s="198">
        <v>43529</v>
      </c>
      <c r="D59" s="34" t="s">
        <v>225</v>
      </c>
      <c r="E59" s="34" t="s">
        <v>12</v>
      </c>
      <c r="F59" s="34" t="s">
        <v>142</v>
      </c>
      <c r="G59" s="199" t="s">
        <v>226</v>
      </c>
      <c r="H59" s="34">
        <v>181</v>
      </c>
      <c r="I59" s="34">
        <v>97</v>
      </c>
      <c r="J59" s="200">
        <f t="shared" si="0"/>
        <v>53.591160220994475</v>
      </c>
    </row>
    <row r="60" spans="1:10" s="35" customFormat="1" ht="26.25" x14ac:dyDescent="0.25">
      <c r="A60" s="34">
        <v>65</v>
      </c>
      <c r="B60" s="198">
        <v>43424.702083333301</v>
      </c>
      <c r="C60" s="198">
        <v>43424</v>
      </c>
      <c r="D60" s="34" t="s">
        <v>221</v>
      </c>
      <c r="E60" s="34" t="s">
        <v>12</v>
      </c>
      <c r="F60" s="34" t="s">
        <v>142</v>
      </c>
      <c r="G60" s="199" t="s">
        <v>581</v>
      </c>
      <c r="H60" s="34">
        <v>180</v>
      </c>
      <c r="I60" s="34">
        <v>96</v>
      </c>
      <c r="J60" s="200">
        <f t="shared" si="0"/>
        <v>53.333333333333336</v>
      </c>
    </row>
    <row r="61" spans="1:10" s="35" customFormat="1" x14ac:dyDescent="0.25">
      <c r="A61" s="34">
        <v>355</v>
      </c>
      <c r="B61" s="198">
        <v>43529.612500000003</v>
      </c>
      <c r="C61" s="198">
        <v>43528</v>
      </c>
      <c r="D61" s="34" t="s">
        <v>178</v>
      </c>
      <c r="E61" s="34" t="s">
        <v>8</v>
      </c>
      <c r="F61" s="34" t="s">
        <v>142</v>
      </c>
      <c r="G61" s="199" t="s">
        <v>582</v>
      </c>
      <c r="H61" s="34">
        <v>15</v>
      </c>
      <c r="I61" s="34">
        <v>8</v>
      </c>
      <c r="J61" s="200">
        <f t="shared" si="0"/>
        <v>53.333333333333336</v>
      </c>
    </row>
    <row r="62" spans="1:10" s="35" customFormat="1" x14ac:dyDescent="0.25">
      <c r="A62" s="34">
        <v>384</v>
      </c>
      <c r="B62" s="198">
        <v>43563.655555555597</v>
      </c>
      <c r="C62" s="198">
        <v>43563</v>
      </c>
      <c r="D62" s="34" t="s">
        <v>178</v>
      </c>
      <c r="E62" s="34" t="s">
        <v>92</v>
      </c>
      <c r="F62" s="34" t="s">
        <v>142</v>
      </c>
      <c r="G62" s="199" t="s">
        <v>583</v>
      </c>
      <c r="H62" s="34">
        <v>45</v>
      </c>
      <c r="I62" s="34">
        <v>24</v>
      </c>
      <c r="J62" s="200">
        <f t="shared" si="0"/>
        <v>53.333333333333336</v>
      </c>
    </row>
    <row r="63" spans="1:10" s="35" customFormat="1" x14ac:dyDescent="0.25">
      <c r="A63" s="34">
        <v>105</v>
      </c>
      <c r="B63" s="198">
        <v>43543.474999999999</v>
      </c>
      <c r="C63" s="198">
        <v>43524</v>
      </c>
      <c r="D63" s="34" t="s">
        <v>174</v>
      </c>
      <c r="E63" s="34" t="s">
        <v>62</v>
      </c>
      <c r="F63" s="34" t="s">
        <v>142</v>
      </c>
      <c r="G63" s="199" t="s">
        <v>192</v>
      </c>
      <c r="H63" s="34">
        <v>17</v>
      </c>
      <c r="I63" s="34">
        <v>9</v>
      </c>
      <c r="J63" s="200">
        <f t="shared" si="0"/>
        <v>52.941176470588239</v>
      </c>
    </row>
    <row r="64" spans="1:10" s="35" customFormat="1" x14ac:dyDescent="0.25">
      <c r="A64" s="34">
        <v>25</v>
      </c>
      <c r="B64" s="198">
        <v>43536.763888888898</v>
      </c>
      <c r="C64" s="198">
        <v>43530</v>
      </c>
      <c r="D64" s="34" t="s">
        <v>184</v>
      </c>
      <c r="E64" s="34" t="s">
        <v>44</v>
      </c>
      <c r="F64" s="34" t="s">
        <v>142</v>
      </c>
      <c r="G64" s="199" t="s">
        <v>235</v>
      </c>
      <c r="H64" s="34">
        <v>29</v>
      </c>
      <c r="I64" s="34">
        <v>15</v>
      </c>
      <c r="J64" s="200">
        <f t="shared" si="0"/>
        <v>51.724137931034484</v>
      </c>
    </row>
    <row r="65" spans="1:10" s="35" customFormat="1" x14ac:dyDescent="0.25">
      <c r="A65" s="34">
        <v>59</v>
      </c>
      <c r="B65" s="198">
        <v>43423.565277777801</v>
      </c>
      <c r="C65" s="198">
        <v>43423</v>
      </c>
      <c r="D65" s="34" t="s">
        <v>221</v>
      </c>
      <c r="E65" s="34" t="s">
        <v>12</v>
      </c>
      <c r="F65" s="34" t="s">
        <v>142</v>
      </c>
      <c r="G65" s="199" t="s">
        <v>222</v>
      </c>
      <c r="H65" s="34">
        <v>64</v>
      </c>
      <c r="I65" s="34">
        <v>33</v>
      </c>
      <c r="J65" s="200">
        <f t="shared" si="0"/>
        <v>51.5625</v>
      </c>
    </row>
    <row r="66" spans="1:10" s="35" customFormat="1" x14ac:dyDescent="0.25">
      <c r="A66" s="34">
        <v>222</v>
      </c>
      <c r="B66" s="198">
        <v>43539.536805555603</v>
      </c>
      <c r="C66" s="198">
        <v>43539</v>
      </c>
      <c r="D66" s="34" t="s">
        <v>196</v>
      </c>
      <c r="E66" s="34" t="s">
        <v>39</v>
      </c>
      <c r="F66" s="34" t="s">
        <v>142</v>
      </c>
      <c r="G66" s="199" t="s">
        <v>408</v>
      </c>
      <c r="H66" s="34">
        <v>193</v>
      </c>
      <c r="I66" s="34">
        <v>99</v>
      </c>
      <c r="J66" s="200">
        <f t="shared" ref="J66:J129" si="1">I66/H66*100</f>
        <v>51.295336787564771</v>
      </c>
    </row>
    <row r="67" spans="1:10" s="35" customFormat="1" x14ac:dyDescent="0.25">
      <c r="A67" s="34">
        <v>36</v>
      </c>
      <c r="B67" s="198">
        <v>43538.672916666699</v>
      </c>
      <c r="C67" s="198">
        <v>43536</v>
      </c>
      <c r="D67" s="34" t="s">
        <v>184</v>
      </c>
      <c r="E67" s="34" t="s">
        <v>44</v>
      </c>
      <c r="F67" s="34" t="s">
        <v>142</v>
      </c>
      <c r="G67" s="199" t="s">
        <v>584</v>
      </c>
      <c r="H67" s="34">
        <v>192</v>
      </c>
      <c r="I67" s="34">
        <v>97</v>
      </c>
      <c r="J67" s="200">
        <f t="shared" si="1"/>
        <v>50.520833333333336</v>
      </c>
    </row>
    <row r="68" spans="1:10" s="35" customFormat="1" x14ac:dyDescent="0.25">
      <c r="A68" s="34">
        <v>259</v>
      </c>
      <c r="B68" s="198">
        <v>43462.750694444403</v>
      </c>
      <c r="C68" s="198">
        <v>43434</v>
      </c>
      <c r="D68" s="34" t="s">
        <v>196</v>
      </c>
      <c r="E68" s="34" t="s">
        <v>39</v>
      </c>
      <c r="F68" s="34" t="s">
        <v>142</v>
      </c>
      <c r="G68" s="199" t="s">
        <v>410</v>
      </c>
      <c r="H68" s="34">
        <v>26</v>
      </c>
      <c r="I68" s="34">
        <v>13</v>
      </c>
      <c r="J68" s="200">
        <f t="shared" si="1"/>
        <v>50</v>
      </c>
    </row>
    <row r="69" spans="1:10" s="35" customFormat="1" x14ac:dyDescent="0.25">
      <c r="A69" s="34">
        <v>220</v>
      </c>
      <c r="B69" s="198">
        <v>43558</v>
      </c>
      <c r="C69" s="198">
        <v>43536</v>
      </c>
      <c r="D69" s="34" t="s">
        <v>178</v>
      </c>
      <c r="E69" s="34" t="s">
        <v>92</v>
      </c>
      <c r="F69" s="34" t="s">
        <v>142</v>
      </c>
      <c r="G69" s="199" t="s">
        <v>350</v>
      </c>
      <c r="H69" s="34">
        <v>16</v>
      </c>
      <c r="I69" s="34">
        <v>8</v>
      </c>
      <c r="J69" s="200">
        <f t="shared" si="1"/>
        <v>50</v>
      </c>
    </row>
    <row r="70" spans="1:10" s="35" customFormat="1" x14ac:dyDescent="0.25">
      <c r="A70" s="34">
        <v>411</v>
      </c>
      <c r="B70" s="198">
        <v>43536.745138888902</v>
      </c>
      <c r="C70" s="198">
        <v>43530</v>
      </c>
      <c r="D70" s="34" t="s">
        <v>184</v>
      </c>
      <c r="E70" s="34" t="s">
        <v>44</v>
      </c>
      <c r="F70" s="34" t="s">
        <v>142</v>
      </c>
      <c r="G70" s="199" t="s">
        <v>585</v>
      </c>
      <c r="H70" s="34">
        <v>12</v>
      </c>
      <c r="I70" s="34">
        <v>6</v>
      </c>
      <c r="J70" s="200">
        <f t="shared" si="1"/>
        <v>50</v>
      </c>
    </row>
    <row r="71" spans="1:10" s="35" customFormat="1" x14ac:dyDescent="0.25">
      <c r="A71" s="34">
        <v>430</v>
      </c>
      <c r="B71" s="198">
        <v>43536.75</v>
      </c>
      <c r="C71" s="198">
        <v>43530</v>
      </c>
      <c r="D71" s="34" t="s">
        <v>184</v>
      </c>
      <c r="E71" s="34" t="s">
        <v>44</v>
      </c>
      <c r="F71" s="34" t="s">
        <v>142</v>
      </c>
      <c r="G71" s="199" t="s">
        <v>586</v>
      </c>
      <c r="H71" s="34">
        <v>2</v>
      </c>
      <c r="I71" s="34">
        <v>1</v>
      </c>
      <c r="J71" s="200">
        <f t="shared" si="1"/>
        <v>50</v>
      </c>
    </row>
    <row r="72" spans="1:10" s="35" customFormat="1" x14ac:dyDescent="0.25">
      <c r="A72" s="34">
        <v>130</v>
      </c>
      <c r="B72" s="198">
        <v>43537.594444444403</v>
      </c>
      <c r="C72" s="198">
        <v>43535</v>
      </c>
      <c r="D72" s="34" t="s">
        <v>176</v>
      </c>
      <c r="E72" s="34" t="s">
        <v>47</v>
      </c>
      <c r="F72" s="34" t="s">
        <v>142</v>
      </c>
      <c r="G72" s="199" t="s">
        <v>198</v>
      </c>
      <c r="H72" s="34">
        <v>38</v>
      </c>
      <c r="I72" s="34">
        <v>19</v>
      </c>
      <c r="J72" s="200">
        <f t="shared" si="1"/>
        <v>50</v>
      </c>
    </row>
    <row r="73" spans="1:10" s="35" customFormat="1" x14ac:dyDescent="0.25">
      <c r="A73" s="34">
        <v>114</v>
      </c>
      <c r="B73" s="198">
        <v>43543.497222222199</v>
      </c>
      <c r="C73" s="198">
        <v>43524</v>
      </c>
      <c r="D73" s="34" t="s">
        <v>174</v>
      </c>
      <c r="E73" s="34" t="s">
        <v>62</v>
      </c>
      <c r="F73" s="34" t="s">
        <v>142</v>
      </c>
      <c r="G73" s="199" t="s">
        <v>224</v>
      </c>
      <c r="H73" s="34">
        <v>78</v>
      </c>
      <c r="I73" s="34">
        <v>39</v>
      </c>
      <c r="J73" s="200">
        <f t="shared" si="1"/>
        <v>50</v>
      </c>
    </row>
    <row r="74" spans="1:10" s="35" customFormat="1" x14ac:dyDescent="0.25">
      <c r="A74" s="34">
        <v>213</v>
      </c>
      <c r="B74" s="198">
        <v>43530</v>
      </c>
      <c r="C74" s="198">
        <v>43530</v>
      </c>
      <c r="D74" s="34" t="s">
        <v>178</v>
      </c>
      <c r="E74" s="34" t="s">
        <v>92</v>
      </c>
      <c r="F74" s="34" t="s">
        <v>142</v>
      </c>
      <c r="G74" s="199" t="s">
        <v>357</v>
      </c>
      <c r="H74" s="34">
        <v>4</v>
      </c>
      <c r="I74" s="34">
        <v>2</v>
      </c>
      <c r="J74" s="200">
        <f t="shared" si="1"/>
        <v>50</v>
      </c>
    </row>
    <row r="75" spans="1:10" s="35" customFormat="1" x14ac:dyDescent="0.25">
      <c r="A75" s="34">
        <v>96</v>
      </c>
      <c r="B75" s="198">
        <v>43538.461111111101</v>
      </c>
      <c r="C75" s="198">
        <v>43538</v>
      </c>
      <c r="D75" s="34" t="s">
        <v>178</v>
      </c>
      <c r="E75" s="34" t="s">
        <v>92</v>
      </c>
      <c r="F75" s="34" t="s">
        <v>142</v>
      </c>
      <c r="G75" s="199" t="s">
        <v>217</v>
      </c>
      <c r="H75" s="34">
        <v>59</v>
      </c>
      <c r="I75" s="34">
        <v>29</v>
      </c>
      <c r="J75" s="200">
        <f t="shared" si="1"/>
        <v>49.152542372881356</v>
      </c>
    </row>
    <row r="76" spans="1:10" s="35" customFormat="1" x14ac:dyDescent="0.25">
      <c r="A76" s="34">
        <v>3</v>
      </c>
      <c r="B76" s="198">
        <v>43535.716666666704</v>
      </c>
      <c r="C76" s="198">
        <v>43535</v>
      </c>
      <c r="D76" s="34" t="s">
        <v>184</v>
      </c>
      <c r="E76" s="34" t="s">
        <v>44</v>
      </c>
      <c r="F76" s="34" t="s">
        <v>142</v>
      </c>
      <c r="G76" s="199" t="s">
        <v>239</v>
      </c>
      <c r="H76" s="34">
        <v>147</v>
      </c>
      <c r="I76" s="34">
        <v>72</v>
      </c>
      <c r="J76" s="200">
        <f t="shared" si="1"/>
        <v>48.979591836734691</v>
      </c>
    </row>
    <row r="77" spans="1:10" s="35" customFormat="1" x14ac:dyDescent="0.25">
      <c r="A77" s="34">
        <v>246</v>
      </c>
      <c r="B77" s="198">
        <v>43539.502777777801</v>
      </c>
      <c r="C77" s="198">
        <v>43424</v>
      </c>
      <c r="D77" s="34" t="s">
        <v>196</v>
      </c>
      <c r="E77" s="34" t="s">
        <v>39</v>
      </c>
      <c r="F77" s="34" t="s">
        <v>142</v>
      </c>
      <c r="G77" s="199" t="s">
        <v>415</v>
      </c>
      <c r="H77" s="34">
        <v>214</v>
      </c>
      <c r="I77" s="34">
        <v>104</v>
      </c>
      <c r="J77" s="200">
        <f t="shared" si="1"/>
        <v>48.598130841121495</v>
      </c>
    </row>
    <row r="78" spans="1:10" s="35" customFormat="1" x14ac:dyDescent="0.25">
      <c r="A78" s="34">
        <v>127</v>
      </c>
      <c r="B78" s="198">
        <v>43528.595833333296</v>
      </c>
      <c r="C78" s="198">
        <v>43528</v>
      </c>
      <c r="D78" s="34" t="s">
        <v>178</v>
      </c>
      <c r="E78" s="34" t="s">
        <v>92</v>
      </c>
      <c r="F78" s="34" t="s">
        <v>142</v>
      </c>
      <c r="G78" s="199" t="s">
        <v>209</v>
      </c>
      <c r="H78" s="34">
        <v>217</v>
      </c>
      <c r="I78" s="34">
        <v>105</v>
      </c>
      <c r="J78" s="200">
        <f t="shared" si="1"/>
        <v>48.387096774193552</v>
      </c>
    </row>
    <row r="79" spans="1:10" s="35" customFormat="1" x14ac:dyDescent="0.25">
      <c r="A79" s="34">
        <v>75</v>
      </c>
      <c r="B79" s="198">
        <v>43529.695138888899</v>
      </c>
      <c r="C79" s="198">
        <v>43521</v>
      </c>
      <c r="D79" s="34" t="s">
        <v>205</v>
      </c>
      <c r="E79" s="34" t="s">
        <v>96</v>
      </c>
      <c r="F79" s="34" t="s">
        <v>142</v>
      </c>
      <c r="G79" s="199" t="s">
        <v>227</v>
      </c>
      <c r="H79" s="34">
        <v>116</v>
      </c>
      <c r="I79" s="34">
        <v>56</v>
      </c>
      <c r="J79" s="200">
        <f t="shared" si="1"/>
        <v>48.275862068965516</v>
      </c>
    </row>
    <row r="80" spans="1:10" s="35" customFormat="1" x14ac:dyDescent="0.25">
      <c r="A80" s="34">
        <v>356</v>
      </c>
      <c r="B80" s="198">
        <v>43537.682638888902</v>
      </c>
      <c r="C80" s="198">
        <v>43537</v>
      </c>
      <c r="D80" s="34" t="s">
        <v>205</v>
      </c>
      <c r="E80" s="34" t="s">
        <v>8</v>
      </c>
      <c r="F80" s="34" t="s">
        <v>142</v>
      </c>
      <c r="G80" s="199" t="s">
        <v>587</v>
      </c>
      <c r="H80" s="34">
        <v>23</v>
      </c>
      <c r="I80" s="34">
        <v>11</v>
      </c>
      <c r="J80" s="200">
        <f t="shared" si="1"/>
        <v>47.826086956521742</v>
      </c>
    </row>
    <row r="81" spans="1:10" s="35" customFormat="1" x14ac:dyDescent="0.25">
      <c r="A81" s="34">
        <v>122</v>
      </c>
      <c r="B81" s="198">
        <v>43543.598611111098</v>
      </c>
      <c r="C81" s="198">
        <v>43524</v>
      </c>
      <c r="D81" s="34" t="s">
        <v>174</v>
      </c>
      <c r="E81" s="34" t="s">
        <v>62</v>
      </c>
      <c r="F81" s="34" t="s">
        <v>142</v>
      </c>
      <c r="G81" s="199" t="s">
        <v>249</v>
      </c>
      <c r="H81" s="34">
        <v>46</v>
      </c>
      <c r="I81" s="34">
        <v>22</v>
      </c>
      <c r="J81" s="200">
        <f t="shared" si="1"/>
        <v>47.826086956521742</v>
      </c>
    </row>
    <row r="82" spans="1:10" s="35" customFormat="1" x14ac:dyDescent="0.25">
      <c r="A82" s="34">
        <v>123</v>
      </c>
      <c r="B82" s="198">
        <v>43543.613888888904</v>
      </c>
      <c r="C82" s="198">
        <v>43524</v>
      </c>
      <c r="D82" s="34" t="s">
        <v>174</v>
      </c>
      <c r="E82" s="34" t="s">
        <v>62</v>
      </c>
      <c r="F82" s="34" t="s">
        <v>142</v>
      </c>
      <c r="G82" s="199" t="s">
        <v>182</v>
      </c>
      <c r="H82" s="34">
        <v>132</v>
      </c>
      <c r="I82" s="34">
        <v>63</v>
      </c>
      <c r="J82" s="200">
        <f t="shared" si="1"/>
        <v>47.727272727272727</v>
      </c>
    </row>
    <row r="83" spans="1:10" s="35" customFormat="1" x14ac:dyDescent="0.25">
      <c r="A83" s="34">
        <v>79</v>
      </c>
      <c r="B83" s="198">
        <v>43567.374305555597</v>
      </c>
      <c r="C83" s="198">
        <v>43529</v>
      </c>
      <c r="D83" s="34" t="s">
        <v>205</v>
      </c>
      <c r="E83" s="34" t="s">
        <v>96</v>
      </c>
      <c r="F83" s="34" t="s">
        <v>142</v>
      </c>
      <c r="G83" s="199" t="s">
        <v>219</v>
      </c>
      <c r="H83" s="34">
        <v>135</v>
      </c>
      <c r="I83" s="34">
        <v>64</v>
      </c>
      <c r="J83" s="200">
        <f t="shared" si="1"/>
        <v>47.407407407407412</v>
      </c>
    </row>
    <row r="84" spans="1:10" s="35" customFormat="1" x14ac:dyDescent="0.25">
      <c r="A84" s="34">
        <v>94</v>
      </c>
      <c r="B84" s="198">
        <v>43563.733333333301</v>
      </c>
      <c r="C84" s="198">
        <v>43563</v>
      </c>
      <c r="D84" s="34" t="s">
        <v>178</v>
      </c>
      <c r="E84" s="34" t="s">
        <v>92</v>
      </c>
      <c r="F84" s="34" t="s">
        <v>142</v>
      </c>
      <c r="G84" s="199" t="s">
        <v>588</v>
      </c>
      <c r="H84" s="34">
        <v>72</v>
      </c>
      <c r="I84" s="34">
        <v>34</v>
      </c>
      <c r="J84" s="200">
        <f t="shared" si="1"/>
        <v>47.222222222222221</v>
      </c>
    </row>
    <row r="85" spans="1:10" s="35" customFormat="1" x14ac:dyDescent="0.25">
      <c r="A85" s="34">
        <v>200</v>
      </c>
      <c r="B85" s="198">
        <v>43538.6965277778</v>
      </c>
      <c r="C85" s="198">
        <v>43537</v>
      </c>
      <c r="D85" s="34" t="s">
        <v>184</v>
      </c>
      <c r="E85" s="34" t="s">
        <v>44</v>
      </c>
      <c r="F85" s="34" t="s">
        <v>142</v>
      </c>
      <c r="G85" s="199" t="s">
        <v>407</v>
      </c>
      <c r="H85" s="34">
        <v>17</v>
      </c>
      <c r="I85" s="34">
        <v>8</v>
      </c>
      <c r="J85" s="200">
        <f t="shared" si="1"/>
        <v>47.058823529411761</v>
      </c>
    </row>
    <row r="86" spans="1:10" s="35" customFormat="1" x14ac:dyDescent="0.25">
      <c r="A86" s="34">
        <v>2</v>
      </c>
      <c r="B86" s="198">
        <v>43538.6430555556</v>
      </c>
      <c r="C86" s="198">
        <v>43530</v>
      </c>
      <c r="D86" s="34" t="s">
        <v>184</v>
      </c>
      <c r="E86" s="34" t="s">
        <v>44</v>
      </c>
      <c r="F86" s="34" t="s">
        <v>142</v>
      </c>
      <c r="G86" s="199" t="s">
        <v>194</v>
      </c>
      <c r="H86" s="34">
        <v>130</v>
      </c>
      <c r="I86" s="34">
        <v>61</v>
      </c>
      <c r="J86" s="200">
        <f t="shared" si="1"/>
        <v>46.92307692307692</v>
      </c>
    </row>
    <row r="87" spans="1:10" s="35" customFormat="1" ht="26.25" x14ac:dyDescent="0.25">
      <c r="A87" s="34">
        <v>9</v>
      </c>
      <c r="B87" s="198">
        <v>43537.756249999999</v>
      </c>
      <c r="C87" s="198">
        <v>43537</v>
      </c>
      <c r="D87" s="34" t="s">
        <v>196</v>
      </c>
      <c r="E87" s="34" t="s">
        <v>39</v>
      </c>
      <c r="F87" s="34" t="s">
        <v>142</v>
      </c>
      <c r="G87" s="199" t="s">
        <v>417</v>
      </c>
      <c r="H87" s="34">
        <v>160</v>
      </c>
      <c r="I87" s="34">
        <v>75</v>
      </c>
      <c r="J87" s="200">
        <f t="shared" si="1"/>
        <v>46.875</v>
      </c>
    </row>
    <row r="88" spans="1:10" s="35" customFormat="1" x14ac:dyDescent="0.25">
      <c r="A88" s="34">
        <v>258</v>
      </c>
      <c r="B88" s="198">
        <v>43531.433333333298</v>
      </c>
      <c r="C88" s="198">
        <v>43531</v>
      </c>
      <c r="D88" s="34" t="s">
        <v>196</v>
      </c>
      <c r="E88" s="34" t="s">
        <v>39</v>
      </c>
      <c r="F88" s="34" t="s">
        <v>142</v>
      </c>
      <c r="G88" s="199" t="s">
        <v>416</v>
      </c>
      <c r="H88" s="34">
        <v>15</v>
      </c>
      <c r="I88" s="34">
        <v>7</v>
      </c>
      <c r="J88" s="200">
        <f t="shared" si="1"/>
        <v>46.666666666666664</v>
      </c>
    </row>
    <row r="89" spans="1:10" s="35" customFormat="1" x14ac:dyDescent="0.25">
      <c r="A89" s="34">
        <v>120</v>
      </c>
      <c r="B89" s="198">
        <v>43543.511111111096</v>
      </c>
      <c r="C89" s="198">
        <v>43524</v>
      </c>
      <c r="D89" s="34" t="s">
        <v>174</v>
      </c>
      <c r="E89" s="34" t="s">
        <v>62</v>
      </c>
      <c r="F89" s="34" t="s">
        <v>142</v>
      </c>
      <c r="G89" s="199" t="s">
        <v>294</v>
      </c>
      <c r="H89" s="34">
        <v>71</v>
      </c>
      <c r="I89" s="34">
        <v>33</v>
      </c>
      <c r="J89" s="200">
        <f t="shared" si="1"/>
        <v>46.478873239436616</v>
      </c>
    </row>
    <row r="90" spans="1:10" s="35" customFormat="1" x14ac:dyDescent="0.25">
      <c r="A90" s="34">
        <v>103</v>
      </c>
      <c r="B90" s="198">
        <v>43543.468055555597</v>
      </c>
      <c r="C90" s="198">
        <v>43524</v>
      </c>
      <c r="D90" s="34" t="s">
        <v>174</v>
      </c>
      <c r="E90" s="34" t="s">
        <v>62</v>
      </c>
      <c r="F90" s="34" t="s">
        <v>142</v>
      </c>
      <c r="G90" s="199" t="s">
        <v>232</v>
      </c>
      <c r="H90" s="34">
        <v>54</v>
      </c>
      <c r="I90" s="34">
        <v>25</v>
      </c>
      <c r="J90" s="200">
        <f t="shared" si="1"/>
        <v>46.296296296296298</v>
      </c>
    </row>
    <row r="91" spans="1:10" s="35" customFormat="1" x14ac:dyDescent="0.25">
      <c r="A91" s="34">
        <v>407</v>
      </c>
      <c r="B91" s="198">
        <v>43536.734027777798</v>
      </c>
      <c r="C91" s="198">
        <v>43530</v>
      </c>
      <c r="D91" s="34" t="s">
        <v>184</v>
      </c>
      <c r="E91" s="34" t="s">
        <v>44</v>
      </c>
      <c r="F91" s="34" t="s">
        <v>142</v>
      </c>
      <c r="G91" s="199" t="s">
        <v>589</v>
      </c>
      <c r="H91" s="34">
        <v>13</v>
      </c>
      <c r="I91" s="34">
        <v>6</v>
      </c>
      <c r="J91" s="200">
        <f t="shared" si="1"/>
        <v>46.153846153846153</v>
      </c>
    </row>
    <row r="92" spans="1:10" s="35" customFormat="1" x14ac:dyDescent="0.25">
      <c r="A92" s="34">
        <v>21</v>
      </c>
      <c r="B92" s="198">
        <v>43535.512499999997</v>
      </c>
      <c r="C92" s="198">
        <v>43535</v>
      </c>
      <c r="D92" s="34" t="s">
        <v>196</v>
      </c>
      <c r="E92" s="34" t="s">
        <v>39</v>
      </c>
      <c r="F92" s="34" t="s">
        <v>142</v>
      </c>
      <c r="G92" s="199" t="s">
        <v>215</v>
      </c>
      <c r="H92" s="34">
        <v>335</v>
      </c>
      <c r="I92" s="34">
        <v>154</v>
      </c>
      <c r="J92" s="200">
        <f t="shared" si="1"/>
        <v>45.970149253731343</v>
      </c>
    </row>
    <row r="93" spans="1:10" s="35" customFormat="1" x14ac:dyDescent="0.25">
      <c r="A93" s="34">
        <v>29</v>
      </c>
      <c r="B93" s="198">
        <v>43440.785416666702</v>
      </c>
      <c r="C93" s="198">
        <v>43421</v>
      </c>
      <c r="D93" s="34" t="s">
        <v>196</v>
      </c>
      <c r="E93" s="34" t="s">
        <v>39</v>
      </c>
      <c r="F93" s="34" t="s">
        <v>142</v>
      </c>
      <c r="G93" s="199" t="s">
        <v>206</v>
      </c>
      <c r="H93" s="34">
        <v>37</v>
      </c>
      <c r="I93" s="34">
        <v>17</v>
      </c>
      <c r="J93" s="200">
        <f t="shared" si="1"/>
        <v>45.945945945945951</v>
      </c>
    </row>
    <row r="94" spans="1:10" s="35" customFormat="1" x14ac:dyDescent="0.25">
      <c r="A94" s="34">
        <v>142</v>
      </c>
      <c r="B94" s="198">
        <v>43543.492361111101</v>
      </c>
      <c r="C94" s="198">
        <v>43524</v>
      </c>
      <c r="D94" s="34" t="s">
        <v>174</v>
      </c>
      <c r="E94" s="34" t="s">
        <v>62</v>
      </c>
      <c r="F94" s="34" t="s">
        <v>142</v>
      </c>
      <c r="G94" s="199" t="s">
        <v>351</v>
      </c>
      <c r="H94" s="34">
        <v>172</v>
      </c>
      <c r="I94" s="34">
        <v>77</v>
      </c>
      <c r="J94" s="200">
        <f t="shared" si="1"/>
        <v>44.767441860465119</v>
      </c>
    </row>
    <row r="95" spans="1:10" s="35" customFormat="1" x14ac:dyDescent="0.25">
      <c r="A95" s="34">
        <v>245</v>
      </c>
      <c r="B95" s="198">
        <v>43563.500694444403</v>
      </c>
      <c r="C95" s="198">
        <v>43517</v>
      </c>
      <c r="D95" s="34" t="s">
        <v>178</v>
      </c>
      <c r="E95" s="34" t="s">
        <v>92</v>
      </c>
      <c r="F95" s="34" t="s">
        <v>142</v>
      </c>
      <c r="G95" s="199" t="s">
        <v>345</v>
      </c>
      <c r="H95" s="34">
        <v>38</v>
      </c>
      <c r="I95" s="34">
        <v>17</v>
      </c>
      <c r="J95" s="200">
        <f t="shared" si="1"/>
        <v>44.736842105263158</v>
      </c>
    </row>
    <row r="96" spans="1:10" s="35" customFormat="1" x14ac:dyDescent="0.25">
      <c r="A96" s="34">
        <v>106</v>
      </c>
      <c r="B96" s="198">
        <v>43543.477083333302</v>
      </c>
      <c r="C96" s="198">
        <v>43524</v>
      </c>
      <c r="D96" s="34" t="s">
        <v>174</v>
      </c>
      <c r="E96" s="34" t="s">
        <v>62</v>
      </c>
      <c r="F96" s="34" t="s">
        <v>142</v>
      </c>
      <c r="G96" s="199" t="s">
        <v>280</v>
      </c>
      <c r="H96" s="34">
        <v>27</v>
      </c>
      <c r="I96" s="34">
        <v>12</v>
      </c>
      <c r="J96" s="200">
        <f t="shared" si="1"/>
        <v>44.444444444444443</v>
      </c>
    </row>
    <row r="97" spans="1:10" s="35" customFormat="1" x14ac:dyDescent="0.25">
      <c r="A97" s="34">
        <v>100</v>
      </c>
      <c r="B97" s="198">
        <v>43531.422916666699</v>
      </c>
      <c r="C97" s="198">
        <v>43609</v>
      </c>
      <c r="D97" s="34" t="s">
        <v>178</v>
      </c>
      <c r="E97" s="34" t="s">
        <v>92</v>
      </c>
      <c r="F97" s="34" t="s">
        <v>142</v>
      </c>
      <c r="G97" s="199" t="s">
        <v>208</v>
      </c>
      <c r="H97" s="34">
        <v>34</v>
      </c>
      <c r="I97" s="34">
        <v>15</v>
      </c>
      <c r="J97" s="200">
        <f t="shared" si="1"/>
        <v>44.117647058823529</v>
      </c>
    </row>
    <row r="98" spans="1:10" s="35" customFormat="1" x14ac:dyDescent="0.25">
      <c r="A98" s="34">
        <v>236</v>
      </c>
      <c r="B98" s="198">
        <v>43536.672916666699</v>
      </c>
      <c r="C98" s="198">
        <v>43536</v>
      </c>
      <c r="D98" s="34" t="s">
        <v>196</v>
      </c>
      <c r="E98" s="34" t="s">
        <v>39</v>
      </c>
      <c r="F98" s="34" t="s">
        <v>142</v>
      </c>
      <c r="G98" s="199" t="s">
        <v>397</v>
      </c>
      <c r="H98" s="34">
        <v>141</v>
      </c>
      <c r="I98" s="34">
        <v>62</v>
      </c>
      <c r="J98" s="200">
        <f t="shared" si="1"/>
        <v>43.971631205673759</v>
      </c>
    </row>
    <row r="99" spans="1:10" s="35" customFormat="1" x14ac:dyDescent="0.25">
      <c r="A99" s="34">
        <v>112</v>
      </c>
      <c r="B99" s="198">
        <v>43537.545833333301</v>
      </c>
      <c r="C99" s="198">
        <v>43537</v>
      </c>
      <c r="D99" s="34" t="s">
        <v>176</v>
      </c>
      <c r="E99" s="34" t="s">
        <v>47</v>
      </c>
      <c r="F99" s="34" t="s">
        <v>142</v>
      </c>
      <c r="G99" s="199" t="s">
        <v>256</v>
      </c>
      <c r="H99" s="34">
        <v>158</v>
      </c>
      <c r="I99" s="34">
        <v>69</v>
      </c>
      <c r="J99" s="200">
        <f t="shared" si="1"/>
        <v>43.670886075949369</v>
      </c>
    </row>
    <row r="100" spans="1:10" s="35" customFormat="1" x14ac:dyDescent="0.25">
      <c r="A100" s="34">
        <v>377</v>
      </c>
      <c r="B100" s="198">
        <v>43529.509722222203</v>
      </c>
      <c r="C100" s="198">
        <v>43529</v>
      </c>
      <c r="D100" s="34" t="s">
        <v>178</v>
      </c>
      <c r="E100" s="34" t="s">
        <v>92</v>
      </c>
      <c r="F100" s="34" t="s">
        <v>142</v>
      </c>
      <c r="G100" s="199" t="s">
        <v>590</v>
      </c>
      <c r="H100" s="34">
        <v>7</v>
      </c>
      <c r="I100" s="34">
        <v>3</v>
      </c>
      <c r="J100" s="200">
        <f t="shared" si="1"/>
        <v>42.857142857142854</v>
      </c>
    </row>
    <row r="101" spans="1:10" s="35" customFormat="1" x14ac:dyDescent="0.25">
      <c r="A101" s="34">
        <v>423</v>
      </c>
      <c r="B101" s="198">
        <v>43539.489583333299</v>
      </c>
      <c r="C101" s="198">
        <v>43538</v>
      </c>
      <c r="D101" s="34" t="s">
        <v>184</v>
      </c>
      <c r="E101" s="34" t="s">
        <v>44</v>
      </c>
      <c r="F101" s="34" t="s">
        <v>142</v>
      </c>
      <c r="G101" s="199" t="s">
        <v>591</v>
      </c>
      <c r="H101" s="34">
        <v>7</v>
      </c>
      <c r="I101" s="34">
        <v>3</v>
      </c>
      <c r="J101" s="200">
        <f t="shared" si="1"/>
        <v>42.857142857142854</v>
      </c>
    </row>
    <row r="102" spans="1:10" s="35" customFormat="1" x14ac:dyDescent="0.25">
      <c r="A102" s="34">
        <v>315</v>
      </c>
      <c r="B102" s="198">
        <v>43544.604861111096</v>
      </c>
      <c r="C102" s="198">
        <v>43544</v>
      </c>
      <c r="D102" s="34" t="s">
        <v>178</v>
      </c>
      <c r="E102" s="34" t="s">
        <v>8</v>
      </c>
      <c r="F102" s="34" t="s">
        <v>142</v>
      </c>
      <c r="G102" s="199" t="s">
        <v>498</v>
      </c>
      <c r="H102" s="34">
        <v>7</v>
      </c>
      <c r="I102" s="34">
        <v>3</v>
      </c>
      <c r="J102" s="200">
        <f t="shared" si="1"/>
        <v>42.857142857142854</v>
      </c>
    </row>
    <row r="103" spans="1:10" s="35" customFormat="1" x14ac:dyDescent="0.25">
      <c r="A103" s="34">
        <v>111</v>
      </c>
      <c r="B103" s="198">
        <v>43539.413888888899</v>
      </c>
      <c r="C103" s="198">
        <v>43535</v>
      </c>
      <c r="D103" s="34" t="s">
        <v>176</v>
      </c>
      <c r="E103" s="34" t="s">
        <v>47</v>
      </c>
      <c r="F103" s="34" t="s">
        <v>142</v>
      </c>
      <c r="G103" s="199" t="s">
        <v>274</v>
      </c>
      <c r="H103" s="34">
        <v>202</v>
      </c>
      <c r="I103" s="34">
        <v>86</v>
      </c>
      <c r="J103" s="200">
        <f t="shared" si="1"/>
        <v>42.574257425742573</v>
      </c>
    </row>
    <row r="104" spans="1:10" s="35" customFormat="1" x14ac:dyDescent="0.25">
      <c r="A104" s="34">
        <v>204</v>
      </c>
      <c r="B104" s="198">
        <v>43543.538888888899</v>
      </c>
      <c r="C104" s="198">
        <v>43524</v>
      </c>
      <c r="D104" s="34" t="s">
        <v>174</v>
      </c>
      <c r="E104" s="34" t="s">
        <v>62</v>
      </c>
      <c r="F104" s="34" t="s">
        <v>142</v>
      </c>
      <c r="G104" s="199" t="s">
        <v>344</v>
      </c>
      <c r="H104" s="34">
        <v>40</v>
      </c>
      <c r="I104" s="34">
        <v>17</v>
      </c>
      <c r="J104" s="200">
        <f t="shared" si="1"/>
        <v>42.5</v>
      </c>
    </row>
    <row r="105" spans="1:10" s="35" customFormat="1" x14ac:dyDescent="0.25">
      <c r="A105" s="34">
        <v>125</v>
      </c>
      <c r="B105" s="198">
        <v>43528.460416666698</v>
      </c>
      <c r="C105" s="198">
        <v>43612</v>
      </c>
      <c r="D105" s="34" t="s">
        <v>178</v>
      </c>
      <c r="E105" s="34" t="s">
        <v>92</v>
      </c>
      <c r="F105" s="34" t="s">
        <v>142</v>
      </c>
      <c r="G105" s="199" t="s">
        <v>271</v>
      </c>
      <c r="H105" s="34">
        <v>38</v>
      </c>
      <c r="I105" s="34">
        <v>16</v>
      </c>
      <c r="J105" s="200">
        <f t="shared" si="1"/>
        <v>42.105263157894733</v>
      </c>
    </row>
    <row r="106" spans="1:10" s="35" customFormat="1" x14ac:dyDescent="0.25">
      <c r="A106" s="34">
        <v>431</v>
      </c>
      <c r="B106" s="198">
        <v>43538.15625</v>
      </c>
      <c r="C106" s="198">
        <v>43538</v>
      </c>
      <c r="D106" s="34" t="s">
        <v>196</v>
      </c>
      <c r="E106" s="34" t="s">
        <v>39</v>
      </c>
      <c r="F106" s="34" t="s">
        <v>142</v>
      </c>
      <c r="G106" s="199" t="s">
        <v>592</v>
      </c>
      <c r="H106" s="34">
        <v>55</v>
      </c>
      <c r="I106" s="34">
        <v>23</v>
      </c>
      <c r="J106" s="200">
        <f t="shared" si="1"/>
        <v>41.818181818181813</v>
      </c>
    </row>
    <row r="107" spans="1:10" s="35" customFormat="1" x14ac:dyDescent="0.25">
      <c r="A107" s="34">
        <v>15</v>
      </c>
      <c r="B107" s="198">
        <v>43405.527777777803</v>
      </c>
      <c r="C107" s="198">
        <v>43405</v>
      </c>
      <c r="D107" s="34" t="s">
        <v>196</v>
      </c>
      <c r="E107" s="34" t="s">
        <v>39</v>
      </c>
      <c r="F107" s="34" t="s">
        <v>142</v>
      </c>
      <c r="G107" s="199" t="s">
        <v>248</v>
      </c>
      <c r="H107" s="34">
        <v>60</v>
      </c>
      <c r="I107" s="34">
        <v>25</v>
      </c>
      <c r="J107" s="200">
        <f t="shared" si="1"/>
        <v>41.666666666666671</v>
      </c>
    </row>
    <row r="108" spans="1:10" s="35" customFormat="1" x14ac:dyDescent="0.25">
      <c r="A108" s="34">
        <v>303</v>
      </c>
      <c r="B108" s="198">
        <v>43531.404166666704</v>
      </c>
      <c r="C108" s="198">
        <v>43531</v>
      </c>
      <c r="D108" s="34" t="s">
        <v>178</v>
      </c>
      <c r="E108" s="34" t="s">
        <v>8</v>
      </c>
      <c r="F108" s="34" t="s">
        <v>142</v>
      </c>
      <c r="G108" s="199" t="s">
        <v>593</v>
      </c>
      <c r="H108" s="34">
        <v>12</v>
      </c>
      <c r="I108" s="34">
        <v>5</v>
      </c>
      <c r="J108" s="200">
        <f t="shared" si="1"/>
        <v>41.666666666666671</v>
      </c>
    </row>
    <row r="109" spans="1:10" s="35" customFormat="1" x14ac:dyDescent="0.25">
      <c r="A109" s="34">
        <v>211</v>
      </c>
      <c r="B109" s="198">
        <v>43543.53125</v>
      </c>
      <c r="C109" s="198">
        <v>43524</v>
      </c>
      <c r="D109" s="34" t="s">
        <v>174</v>
      </c>
      <c r="E109" s="34" t="s">
        <v>62</v>
      </c>
      <c r="F109" s="34" t="s">
        <v>142</v>
      </c>
      <c r="G109" s="199" t="s">
        <v>477</v>
      </c>
      <c r="H109" s="34">
        <v>34</v>
      </c>
      <c r="I109" s="34">
        <v>14</v>
      </c>
      <c r="J109" s="200">
        <f t="shared" si="1"/>
        <v>41.17647058823529</v>
      </c>
    </row>
    <row r="110" spans="1:10" s="35" customFormat="1" x14ac:dyDescent="0.25">
      <c r="A110" s="34">
        <v>107</v>
      </c>
      <c r="B110" s="198">
        <v>43543.479861111096</v>
      </c>
      <c r="C110" s="198">
        <v>43524</v>
      </c>
      <c r="D110" s="34" t="s">
        <v>174</v>
      </c>
      <c r="E110" s="34" t="s">
        <v>62</v>
      </c>
      <c r="F110" s="34" t="s">
        <v>142</v>
      </c>
      <c r="G110" s="199" t="s">
        <v>278</v>
      </c>
      <c r="H110" s="34">
        <v>27</v>
      </c>
      <c r="I110" s="34">
        <v>11</v>
      </c>
      <c r="J110" s="200">
        <f t="shared" si="1"/>
        <v>40.74074074074074</v>
      </c>
    </row>
    <row r="111" spans="1:10" s="35" customFormat="1" x14ac:dyDescent="0.25">
      <c r="A111" s="34">
        <v>32</v>
      </c>
      <c r="B111" s="198">
        <v>43461.6784722222</v>
      </c>
      <c r="C111" s="198">
        <v>43419</v>
      </c>
      <c r="D111" s="34" t="s">
        <v>196</v>
      </c>
      <c r="E111" s="34" t="s">
        <v>39</v>
      </c>
      <c r="F111" s="34" t="s">
        <v>142</v>
      </c>
      <c r="G111" s="199" t="s">
        <v>594</v>
      </c>
      <c r="H111" s="34">
        <v>37</v>
      </c>
      <c r="I111" s="34">
        <v>15</v>
      </c>
      <c r="J111" s="200">
        <f t="shared" si="1"/>
        <v>40.54054054054054</v>
      </c>
    </row>
    <row r="112" spans="1:10" s="35" customFormat="1" ht="26.25" x14ac:dyDescent="0.25">
      <c r="A112" s="34">
        <v>267</v>
      </c>
      <c r="B112" s="198">
        <v>43529.692361111098</v>
      </c>
      <c r="C112" s="198">
        <v>43529</v>
      </c>
      <c r="D112" s="34" t="s">
        <v>178</v>
      </c>
      <c r="E112" s="34" t="s">
        <v>8</v>
      </c>
      <c r="F112" s="34" t="s">
        <v>142</v>
      </c>
      <c r="G112" s="199" t="s">
        <v>262</v>
      </c>
      <c r="H112" s="34">
        <v>15</v>
      </c>
      <c r="I112" s="34">
        <v>6</v>
      </c>
      <c r="J112" s="200">
        <f t="shared" si="1"/>
        <v>40</v>
      </c>
    </row>
    <row r="113" spans="1:10" s="35" customFormat="1" x14ac:dyDescent="0.25">
      <c r="A113" s="34">
        <v>69</v>
      </c>
      <c r="B113" s="198">
        <v>43536.501388888901</v>
      </c>
      <c r="C113" s="198">
        <v>43536</v>
      </c>
      <c r="D113" s="34" t="s">
        <v>225</v>
      </c>
      <c r="E113" s="34" t="s">
        <v>12</v>
      </c>
      <c r="F113" s="34" t="s">
        <v>142</v>
      </c>
      <c r="G113" s="199" t="s">
        <v>242</v>
      </c>
      <c r="H113" s="34">
        <v>319</v>
      </c>
      <c r="I113" s="34">
        <v>127</v>
      </c>
      <c r="J113" s="200">
        <f t="shared" si="1"/>
        <v>39.811912225705335</v>
      </c>
    </row>
    <row r="114" spans="1:10" s="35" customFormat="1" ht="26.25" x14ac:dyDescent="0.25">
      <c r="A114" s="34">
        <v>320</v>
      </c>
      <c r="B114" s="198">
        <v>43565.395833333299</v>
      </c>
      <c r="C114" s="198">
        <v>43564</v>
      </c>
      <c r="D114" s="34" t="s">
        <v>178</v>
      </c>
      <c r="E114" s="34" t="s">
        <v>92</v>
      </c>
      <c r="F114" s="34" t="s">
        <v>142</v>
      </c>
      <c r="G114" s="199" t="s">
        <v>595</v>
      </c>
      <c r="H114" s="34">
        <v>33</v>
      </c>
      <c r="I114" s="34">
        <v>13</v>
      </c>
      <c r="J114" s="200">
        <f t="shared" si="1"/>
        <v>39.393939393939391</v>
      </c>
    </row>
    <row r="115" spans="1:10" s="35" customFormat="1" x14ac:dyDescent="0.25">
      <c r="A115" s="34">
        <v>43</v>
      </c>
      <c r="B115" s="198">
        <v>43537.564583333296</v>
      </c>
      <c r="C115" s="198">
        <v>43537</v>
      </c>
      <c r="D115" s="34" t="s">
        <v>178</v>
      </c>
      <c r="E115" s="34" t="s">
        <v>8</v>
      </c>
      <c r="F115" s="34" t="s">
        <v>142</v>
      </c>
      <c r="G115" s="199" t="s">
        <v>596</v>
      </c>
      <c r="H115" s="34">
        <v>76</v>
      </c>
      <c r="I115" s="34">
        <v>29</v>
      </c>
      <c r="J115" s="200">
        <f t="shared" si="1"/>
        <v>38.15789473684211</v>
      </c>
    </row>
    <row r="116" spans="1:10" s="35" customFormat="1" x14ac:dyDescent="0.25">
      <c r="A116" s="34">
        <v>410</v>
      </c>
      <c r="B116" s="198">
        <v>43536.742361111101</v>
      </c>
      <c r="C116" s="198">
        <v>43530</v>
      </c>
      <c r="D116" s="34" t="s">
        <v>184</v>
      </c>
      <c r="E116" s="34" t="s">
        <v>44</v>
      </c>
      <c r="F116" s="34" t="s">
        <v>142</v>
      </c>
      <c r="G116" s="199" t="s">
        <v>597</v>
      </c>
      <c r="H116" s="34">
        <v>37</v>
      </c>
      <c r="I116" s="34">
        <v>14</v>
      </c>
      <c r="J116" s="200">
        <f t="shared" si="1"/>
        <v>37.837837837837839</v>
      </c>
    </row>
    <row r="117" spans="1:10" s="35" customFormat="1" x14ac:dyDescent="0.25">
      <c r="A117" s="34">
        <v>95</v>
      </c>
      <c r="B117" s="198">
        <v>43528</v>
      </c>
      <c r="C117" s="198">
        <v>43530</v>
      </c>
      <c r="D117" s="34" t="s">
        <v>178</v>
      </c>
      <c r="E117" s="34" t="s">
        <v>92</v>
      </c>
      <c r="F117" s="34" t="s">
        <v>142</v>
      </c>
      <c r="G117" s="199" t="s">
        <v>291</v>
      </c>
      <c r="H117" s="34">
        <v>53</v>
      </c>
      <c r="I117" s="34">
        <v>20</v>
      </c>
      <c r="J117" s="200">
        <f t="shared" si="1"/>
        <v>37.735849056603776</v>
      </c>
    </row>
    <row r="118" spans="1:10" s="35" customFormat="1" ht="26.25" x14ac:dyDescent="0.25">
      <c r="A118" s="34">
        <v>254</v>
      </c>
      <c r="B118" s="198">
        <v>43424.3527777778</v>
      </c>
      <c r="C118" s="198">
        <v>43420</v>
      </c>
      <c r="D118" s="34" t="s">
        <v>178</v>
      </c>
      <c r="E118" s="34" t="s">
        <v>92</v>
      </c>
      <c r="F118" s="34" t="s">
        <v>142</v>
      </c>
      <c r="G118" s="199" t="s">
        <v>346</v>
      </c>
      <c r="H118" s="34">
        <v>16</v>
      </c>
      <c r="I118" s="34">
        <v>6</v>
      </c>
      <c r="J118" s="200">
        <f t="shared" si="1"/>
        <v>37.5</v>
      </c>
    </row>
    <row r="119" spans="1:10" s="35" customFormat="1" x14ac:dyDescent="0.25">
      <c r="A119" s="34">
        <v>146</v>
      </c>
      <c r="B119" s="198">
        <v>43536.6652777778</v>
      </c>
      <c r="C119" s="198">
        <v>43530</v>
      </c>
      <c r="D119" s="34" t="s">
        <v>178</v>
      </c>
      <c r="E119" s="34" t="s">
        <v>92</v>
      </c>
      <c r="F119" s="34" t="s">
        <v>142</v>
      </c>
      <c r="G119" s="199" t="s">
        <v>347</v>
      </c>
      <c r="H119" s="34">
        <v>24</v>
      </c>
      <c r="I119" s="34">
        <v>9</v>
      </c>
      <c r="J119" s="200">
        <f t="shared" si="1"/>
        <v>37.5</v>
      </c>
    </row>
    <row r="120" spans="1:10" s="35" customFormat="1" x14ac:dyDescent="0.25">
      <c r="A120" s="34">
        <v>91</v>
      </c>
      <c r="B120" s="198">
        <v>43539.438888888901</v>
      </c>
      <c r="C120" s="198">
        <v>43584</v>
      </c>
      <c r="D120" s="34" t="s">
        <v>176</v>
      </c>
      <c r="E120" s="34" t="s">
        <v>47</v>
      </c>
      <c r="F120" s="34" t="s">
        <v>142</v>
      </c>
      <c r="G120" s="199" t="s">
        <v>420</v>
      </c>
      <c r="H120" s="34">
        <v>200</v>
      </c>
      <c r="I120" s="34">
        <v>75</v>
      </c>
      <c r="J120" s="200">
        <f t="shared" si="1"/>
        <v>37.5</v>
      </c>
    </row>
    <row r="121" spans="1:10" s="35" customFormat="1" x14ac:dyDescent="0.25">
      <c r="A121" s="34">
        <v>326</v>
      </c>
      <c r="B121" s="198">
        <v>43563.511805555601</v>
      </c>
      <c r="C121" s="198">
        <v>43559</v>
      </c>
      <c r="D121" s="34" t="s">
        <v>178</v>
      </c>
      <c r="E121" s="34" t="s">
        <v>92</v>
      </c>
      <c r="F121" s="34" t="s">
        <v>142</v>
      </c>
      <c r="G121" s="199" t="s">
        <v>189</v>
      </c>
      <c r="H121" s="34">
        <v>5.41</v>
      </c>
      <c r="I121" s="34">
        <v>2</v>
      </c>
      <c r="J121" s="200">
        <f t="shared" si="1"/>
        <v>36.968576709796672</v>
      </c>
    </row>
    <row r="122" spans="1:10" s="35" customFormat="1" x14ac:dyDescent="0.25">
      <c r="A122" s="34">
        <v>80</v>
      </c>
      <c r="B122" s="198">
        <v>43431.426388888904</v>
      </c>
      <c r="C122" s="198">
        <v>43418</v>
      </c>
      <c r="D122" s="34" t="s">
        <v>205</v>
      </c>
      <c r="E122" s="34" t="s">
        <v>96</v>
      </c>
      <c r="F122" s="34" t="s">
        <v>142</v>
      </c>
      <c r="G122" s="199" t="s">
        <v>276</v>
      </c>
      <c r="H122" s="34">
        <v>49</v>
      </c>
      <c r="I122" s="34">
        <v>18</v>
      </c>
      <c r="J122" s="200">
        <f t="shared" si="1"/>
        <v>36.734693877551024</v>
      </c>
    </row>
    <row r="123" spans="1:10" s="35" customFormat="1" x14ac:dyDescent="0.25">
      <c r="A123" s="34">
        <v>108</v>
      </c>
      <c r="B123" s="198">
        <v>43543.482638888898</v>
      </c>
      <c r="C123" s="198">
        <v>43524</v>
      </c>
      <c r="D123" s="34" t="s">
        <v>174</v>
      </c>
      <c r="E123" s="34" t="s">
        <v>62</v>
      </c>
      <c r="F123" s="34" t="s">
        <v>142</v>
      </c>
      <c r="G123" s="199" t="s">
        <v>252</v>
      </c>
      <c r="H123" s="34">
        <v>128</v>
      </c>
      <c r="I123" s="34">
        <v>47</v>
      </c>
      <c r="J123" s="200">
        <f t="shared" si="1"/>
        <v>36.71875</v>
      </c>
    </row>
    <row r="124" spans="1:10" s="35" customFormat="1" x14ac:dyDescent="0.25">
      <c r="A124" s="34">
        <v>19</v>
      </c>
      <c r="B124" s="198">
        <v>43535.7368055556</v>
      </c>
      <c r="C124" s="198">
        <v>43535</v>
      </c>
      <c r="D124" s="34" t="s">
        <v>196</v>
      </c>
      <c r="E124" s="34" t="s">
        <v>39</v>
      </c>
      <c r="F124" s="34" t="s">
        <v>142</v>
      </c>
      <c r="G124" s="199" t="s">
        <v>381</v>
      </c>
      <c r="H124" s="34">
        <v>41</v>
      </c>
      <c r="I124" s="34">
        <v>15</v>
      </c>
      <c r="J124" s="200">
        <f t="shared" si="1"/>
        <v>36.585365853658537</v>
      </c>
    </row>
    <row r="125" spans="1:10" s="35" customFormat="1" x14ac:dyDescent="0.25">
      <c r="A125" s="34">
        <v>316</v>
      </c>
      <c r="B125" s="198">
        <v>43544.602083333302</v>
      </c>
      <c r="C125" s="198">
        <v>43544</v>
      </c>
      <c r="D125" s="34" t="s">
        <v>178</v>
      </c>
      <c r="E125" s="34" t="s">
        <v>8</v>
      </c>
      <c r="F125" s="34" t="s">
        <v>142</v>
      </c>
      <c r="G125" s="199" t="s">
        <v>499</v>
      </c>
      <c r="H125" s="34">
        <v>22</v>
      </c>
      <c r="I125" s="34">
        <v>8</v>
      </c>
      <c r="J125" s="200">
        <f t="shared" si="1"/>
        <v>36.363636363636367</v>
      </c>
    </row>
    <row r="126" spans="1:10" s="35" customFormat="1" x14ac:dyDescent="0.25">
      <c r="A126" s="34">
        <v>34</v>
      </c>
      <c r="B126" s="198">
        <v>43528.620833333298</v>
      </c>
      <c r="C126" s="198">
        <v>43528</v>
      </c>
      <c r="D126" s="34" t="s">
        <v>196</v>
      </c>
      <c r="E126" s="34" t="s">
        <v>39</v>
      </c>
      <c r="F126" s="34" t="s">
        <v>142</v>
      </c>
      <c r="G126" s="199" t="s">
        <v>386</v>
      </c>
      <c r="H126" s="34">
        <v>28</v>
      </c>
      <c r="I126" s="34">
        <v>10</v>
      </c>
      <c r="J126" s="200">
        <f t="shared" si="1"/>
        <v>35.714285714285715</v>
      </c>
    </row>
    <row r="127" spans="1:10" s="35" customFormat="1" x14ac:dyDescent="0.25">
      <c r="A127" s="34">
        <v>143</v>
      </c>
      <c r="B127" s="198">
        <v>43564.409027777801</v>
      </c>
      <c r="C127" s="198">
        <v>43556</v>
      </c>
      <c r="D127" s="34" t="s">
        <v>178</v>
      </c>
      <c r="E127" s="34" t="s">
        <v>92</v>
      </c>
      <c r="F127" s="34" t="s">
        <v>142</v>
      </c>
      <c r="G127" s="199" t="s">
        <v>598</v>
      </c>
      <c r="H127" s="34">
        <v>42</v>
      </c>
      <c r="I127" s="34">
        <v>15</v>
      </c>
      <c r="J127" s="200">
        <f t="shared" si="1"/>
        <v>35.714285714285715</v>
      </c>
    </row>
    <row r="128" spans="1:10" s="35" customFormat="1" x14ac:dyDescent="0.25">
      <c r="A128" s="34">
        <v>167</v>
      </c>
      <c r="B128" s="198">
        <v>43564.659722222197</v>
      </c>
      <c r="C128" s="198">
        <v>43405</v>
      </c>
      <c r="D128" s="34" t="s">
        <v>178</v>
      </c>
      <c r="E128" s="34" t="s">
        <v>8</v>
      </c>
      <c r="F128" s="34" t="s">
        <v>142</v>
      </c>
      <c r="G128" s="199" t="s">
        <v>348</v>
      </c>
      <c r="H128" s="34">
        <v>29</v>
      </c>
      <c r="I128" s="34">
        <v>10</v>
      </c>
      <c r="J128" s="200">
        <f t="shared" si="1"/>
        <v>34.482758620689658</v>
      </c>
    </row>
    <row r="129" spans="1:10" s="35" customFormat="1" x14ac:dyDescent="0.25">
      <c r="A129" s="34">
        <v>312</v>
      </c>
      <c r="B129" s="198">
        <v>43536.4868055556</v>
      </c>
      <c r="C129" s="198">
        <v>43536</v>
      </c>
      <c r="D129" s="34" t="s">
        <v>178</v>
      </c>
      <c r="E129" s="34" t="s">
        <v>8</v>
      </c>
      <c r="F129" s="34" t="s">
        <v>142</v>
      </c>
      <c r="G129" s="199" t="s">
        <v>261</v>
      </c>
      <c r="H129" s="34">
        <v>27</v>
      </c>
      <c r="I129" s="34">
        <v>9</v>
      </c>
      <c r="J129" s="200">
        <f t="shared" si="1"/>
        <v>33.333333333333329</v>
      </c>
    </row>
    <row r="130" spans="1:10" s="35" customFormat="1" x14ac:dyDescent="0.25">
      <c r="A130" s="34">
        <v>409</v>
      </c>
      <c r="B130" s="198">
        <v>43536.739583333299</v>
      </c>
      <c r="C130" s="198">
        <v>43530</v>
      </c>
      <c r="D130" s="34" t="s">
        <v>184</v>
      </c>
      <c r="E130" s="34" t="s">
        <v>44</v>
      </c>
      <c r="F130" s="34" t="s">
        <v>142</v>
      </c>
      <c r="G130" s="199" t="s">
        <v>599</v>
      </c>
      <c r="H130" s="34">
        <v>3</v>
      </c>
      <c r="I130" s="34">
        <v>1</v>
      </c>
      <c r="J130" s="200">
        <f t="shared" ref="J130:J193" si="2">I130/H130*100</f>
        <v>33.333333333333329</v>
      </c>
    </row>
    <row r="131" spans="1:10" s="35" customFormat="1" ht="26.25" x14ac:dyDescent="0.25">
      <c r="A131" s="34">
        <v>381</v>
      </c>
      <c r="B131" s="198">
        <v>43564.854166666701</v>
      </c>
      <c r="C131" s="198">
        <v>43564</v>
      </c>
      <c r="D131" s="34" t="s">
        <v>178</v>
      </c>
      <c r="E131" s="34" t="s">
        <v>92</v>
      </c>
      <c r="F131" s="34" t="s">
        <v>142</v>
      </c>
      <c r="G131" s="199" t="s">
        <v>600</v>
      </c>
      <c r="H131" s="34">
        <v>9</v>
      </c>
      <c r="I131" s="34">
        <v>3</v>
      </c>
      <c r="J131" s="200">
        <f t="shared" si="2"/>
        <v>33.333333333333329</v>
      </c>
    </row>
    <row r="132" spans="1:10" s="35" customFormat="1" x14ac:dyDescent="0.25">
      <c r="A132" s="34">
        <v>102</v>
      </c>
      <c r="B132" s="198">
        <v>43599</v>
      </c>
      <c r="C132" s="198">
        <v>43599</v>
      </c>
      <c r="D132" s="34" t="s">
        <v>178</v>
      </c>
      <c r="E132" s="34" t="s">
        <v>92</v>
      </c>
      <c r="F132" s="34" t="s">
        <v>142</v>
      </c>
      <c r="G132" s="199" t="s">
        <v>260</v>
      </c>
      <c r="H132" s="34">
        <v>98</v>
      </c>
      <c r="I132" s="34">
        <v>32</v>
      </c>
      <c r="J132" s="200">
        <f t="shared" si="2"/>
        <v>32.653061224489797</v>
      </c>
    </row>
    <row r="133" spans="1:10" s="35" customFormat="1" x14ac:dyDescent="0.25">
      <c r="A133" s="34">
        <v>42</v>
      </c>
      <c r="B133" s="198">
        <v>43537.7409722222</v>
      </c>
      <c r="C133" s="198">
        <v>43537</v>
      </c>
      <c r="D133" s="34" t="s">
        <v>178</v>
      </c>
      <c r="E133" s="34" t="s">
        <v>8</v>
      </c>
      <c r="F133" s="34" t="s">
        <v>142</v>
      </c>
      <c r="G133" s="199" t="s">
        <v>290</v>
      </c>
      <c r="H133" s="34">
        <v>113</v>
      </c>
      <c r="I133" s="34">
        <v>36</v>
      </c>
      <c r="J133" s="200">
        <f t="shared" si="2"/>
        <v>31.858407079646017</v>
      </c>
    </row>
    <row r="134" spans="1:10" s="35" customFormat="1" x14ac:dyDescent="0.25">
      <c r="A134" s="34">
        <v>23</v>
      </c>
      <c r="B134" s="198">
        <v>43538.6784722222</v>
      </c>
      <c r="C134" s="198">
        <v>43530</v>
      </c>
      <c r="D134" s="34" t="s">
        <v>184</v>
      </c>
      <c r="E134" s="34" t="s">
        <v>44</v>
      </c>
      <c r="F134" s="34" t="s">
        <v>142</v>
      </c>
      <c r="G134" s="199" t="s">
        <v>186</v>
      </c>
      <c r="H134" s="34">
        <v>173</v>
      </c>
      <c r="I134" s="34">
        <v>55</v>
      </c>
      <c r="J134" s="200">
        <f t="shared" si="2"/>
        <v>31.79190751445087</v>
      </c>
    </row>
    <row r="135" spans="1:10" s="35" customFormat="1" x14ac:dyDescent="0.25">
      <c r="A135" s="34">
        <v>56</v>
      </c>
      <c r="B135" s="198">
        <v>43433.659722222197</v>
      </c>
      <c r="C135" s="198">
        <v>43430</v>
      </c>
      <c r="D135" s="34" t="s">
        <v>205</v>
      </c>
      <c r="E135" s="34" t="s">
        <v>8</v>
      </c>
      <c r="F135" s="34" t="s">
        <v>142</v>
      </c>
      <c r="G135" s="199" t="s">
        <v>601</v>
      </c>
      <c r="H135" s="34">
        <v>77</v>
      </c>
      <c r="I135" s="34">
        <v>24</v>
      </c>
      <c r="J135" s="200">
        <f t="shared" si="2"/>
        <v>31.168831168831169</v>
      </c>
    </row>
    <row r="136" spans="1:10" s="35" customFormat="1" x14ac:dyDescent="0.25">
      <c r="A136" s="34">
        <v>99</v>
      </c>
      <c r="B136" s="198">
        <v>43529.682638888902</v>
      </c>
      <c r="C136" s="198">
        <v>43529</v>
      </c>
      <c r="D136" s="34" t="s">
        <v>178</v>
      </c>
      <c r="E136" s="34" t="s">
        <v>92</v>
      </c>
      <c r="F136" s="34" t="s">
        <v>142</v>
      </c>
      <c r="G136" s="199" t="s">
        <v>214</v>
      </c>
      <c r="H136" s="34">
        <v>38.5</v>
      </c>
      <c r="I136" s="34">
        <v>12</v>
      </c>
      <c r="J136" s="200">
        <f t="shared" si="2"/>
        <v>31.168831168831169</v>
      </c>
    </row>
    <row r="137" spans="1:10" s="35" customFormat="1" x14ac:dyDescent="0.25">
      <c r="A137" s="34">
        <v>117</v>
      </c>
      <c r="B137" s="198">
        <v>43543.521527777797</v>
      </c>
      <c r="C137" s="198">
        <v>43524</v>
      </c>
      <c r="D137" s="34" t="s">
        <v>174</v>
      </c>
      <c r="E137" s="34" t="s">
        <v>62</v>
      </c>
      <c r="F137" s="34" t="s">
        <v>142</v>
      </c>
      <c r="G137" s="199" t="s">
        <v>236</v>
      </c>
      <c r="H137" s="34">
        <v>154</v>
      </c>
      <c r="I137" s="34">
        <v>48</v>
      </c>
      <c r="J137" s="200">
        <f t="shared" si="2"/>
        <v>31.168831168831169</v>
      </c>
    </row>
    <row r="138" spans="1:10" s="35" customFormat="1" x14ac:dyDescent="0.25">
      <c r="A138" s="34">
        <v>353</v>
      </c>
      <c r="B138" s="198">
        <v>43416.527777777803</v>
      </c>
      <c r="C138" s="198">
        <v>43416</v>
      </c>
      <c r="D138" s="34" t="s">
        <v>196</v>
      </c>
      <c r="E138" s="34" t="s">
        <v>39</v>
      </c>
      <c r="F138" s="34" t="s">
        <v>142</v>
      </c>
      <c r="G138" s="199" t="s">
        <v>602</v>
      </c>
      <c r="H138" s="34">
        <v>132</v>
      </c>
      <c r="I138" s="34">
        <v>41</v>
      </c>
      <c r="J138" s="200">
        <f t="shared" si="2"/>
        <v>31.060606060606062</v>
      </c>
    </row>
    <row r="139" spans="1:10" s="35" customFormat="1" x14ac:dyDescent="0.25">
      <c r="A139" s="34">
        <v>92</v>
      </c>
      <c r="B139" s="198">
        <v>43560.513888888898</v>
      </c>
      <c r="C139" s="198">
        <v>43560</v>
      </c>
      <c r="D139" s="34" t="s">
        <v>178</v>
      </c>
      <c r="E139" s="34" t="s">
        <v>92</v>
      </c>
      <c r="F139" s="34" t="s">
        <v>142</v>
      </c>
      <c r="G139" s="199" t="s">
        <v>283</v>
      </c>
      <c r="H139" s="34">
        <v>46</v>
      </c>
      <c r="I139" s="34">
        <v>14</v>
      </c>
      <c r="J139" s="200">
        <f t="shared" si="2"/>
        <v>30.434782608695656</v>
      </c>
    </row>
    <row r="140" spans="1:10" s="35" customFormat="1" x14ac:dyDescent="0.25">
      <c r="A140" s="34">
        <v>12</v>
      </c>
      <c r="B140" s="198">
        <v>43528.538888888899</v>
      </c>
      <c r="C140" s="198">
        <v>43528</v>
      </c>
      <c r="D140" s="34" t="s">
        <v>196</v>
      </c>
      <c r="E140" s="34" t="s">
        <v>39</v>
      </c>
      <c r="F140" s="34" t="s">
        <v>142</v>
      </c>
      <c r="G140" s="199" t="s">
        <v>603</v>
      </c>
      <c r="H140" s="34">
        <v>33</v>
      </c>
      <c r="I140" s="34">
        <v>10</v>
      </c>
      <c r="J140" s="200">
        <f t="shared" si="2"/>
        <v>30.303030303030305</v>
      </c>
    </row>
    <row r="141" spans="1:10" s="35" customFormat="1" x14ac:dyDescent="0.25">
      <c r="A141" s="34">
        <v>401</v>
      </c>
      <c r="B141" s="198">
        <v>43536.663888888899</v>
      </c>
      <c r="C141" s="198">
        <v>43536</v>
      </c>
      <c r="D141" s="34" t="s">
        <v>184</v>
      </c>
      <c r="E141" s="34" t="s">
        <v>44</v>
      </c>
      <c r="F141" s="34" t="s">
        <v>142</v>
      </c>
      <c r="G141" s="199" t="s">
        <v>604</v>
      </c>
      <c r="H141" s="34">
        <v>20</v>
      </c>
      <c r="I141" s="34">
        <v>6</v>
      </c>
      <c r="J141" s="200">
        <f t="shared" si="2"/>
        <v>30</v>
      </c>
    </row>
    <row r="142" spans="1:10" s="35" customFormat="1" ht="26.25" x14ac:dyDescent="0.25">
      <c r="A142" s="34">
        <v>385</v>
      </c>
      <c r="B142" s="198">
        <v>43539.445833333302</v>
      </c>
      <c r="C142" s="198">
        <v>43538</v>
      </c>
      <c r="D142" s="34" t="s">
        <v>184</v>
      </c>
      <c r="E142" s="34" t="s">
        <v>44</v>
      </c>
      <c r="F142" s="34" t="s">
        <v>142</v>
      </c>
      <c r="G142" s="199" t="s">
        <v>605</v>
      </c>
      <c r="H142" s="34">
        <v>10</v>
      </c>
      <c r="I142" s="34">
        <v>3</v>
      </c>
      <c r="J142" s="200">
        <f t="shared" si="2"/>
        <v>30</v>
      </c>
    </row>
    <row r="143" spans="1:10" s="35" customFormat="1" x14ac:dyDescent="0.25">
      <c r="A143" s="34">
        <v>327</v>
      </c>
      <c r="B143" s="198">
        <v>43563.510416666701</v>
      </c>
      <c r="C143" s="198">
        <v>43559</v>
      </c>
      <c r="D143" s="34" t="s">
        <v>178</v>
      </c>
      <c r="E143" s="34" t="s">
        <v>92</v>
      </c>
      <c r="F143" s="34" t="s">
        <v>142</v>
      </c>
      <c r="G143" s="199" t="s">
        <v>204</v>
      </c>
      <c r="H143" s="34">
        <v>6.69</v>
      </c>
      <c r="I143" s="34">
        <v>2</v>
      </c>
      <c r="J143" s="200">
        <f t="shared" si="2"/>
        <v>29.89536621823617</v>
      </c>
    </row>
    <row r="144" spans="1:10" s="35" customFormat="1" x14ac:dyDescent="0.25">
      <c r="A144" s="34">
        <v>132</v>
      </c>
      <c r="B144" s="198">
        <v>43418.831250000003</v>
      </c>
      <c r="C144" s="198">
        <v>43418</v>
      </c>
      <c r="D144" s="34" t="s">
        <v>205</v>
      </c>
      <c r="E144" s="34" t="s">
        <v>8</v>
      </c>
      <c r="F144" s="34" t="s">
        <v>142</v>
      </c>
      <c r="G144" s="199" t="s">
        <v>255</v>
      </c>
      <c r="H144" s="34">
        <v>57</v>
      </c>
      <c r="I144" s="34">
        <v>17</v>
      </c>
      <c r="J144" s="200">
        <f t="shared" si="2"/>
        <v>29.82456140350877</v>
      </c>
    </row>
    <row r="145" spans="1:10" s="35" customFormat="1" x14ac:dyDescent="0.25">
      <c r="A145" s="34">
        <v>185</v>
      </c>
      <c r="B145" s="198">
        <v>43538.618055555598</v>
      </c>
      <c r="C145" s="198">
        <v>43530</v>
      </c>
      <c r="D145" s="34" t="s">
        <v>184</v>
      </c>
      <c r="E145" s="34" t="s">
        <v>44</v>
      </c>
      <c r="F145" s="34" t="s">
        <v>142</v>
      </c>
      <c r="G145" s="199" t="s">
        <v>268</v>
      </c>
      <c r="H145" s="34">
        <v>265</v>
      </c>
      <c r="I145" s="34">
        <v>79</v>
      </c>
      <c r="J145" s="200">
        <f t="shared" si="2"/>
        <v>29.811320754716981</v>
      </c>
    </row>
    <row r="146" spans="1:10" s="35" customFormat="1" x14ac:dyDescent="0.25">
      <c r="A146" s="34">
        <v>325</v>
      </c>
      <c r="B146" s="198">
        <v>43538.818055555603</v>
      </c>
      <c r="C146" s="198">
        <v>43538</v>
      </c>
      <c r="D146" s="34" t="s">
        <v>178</v>
      </c>
      <c r="E146" s="34" t="s">
        <v>92</v>
      </c>
      <c r="F146" s="34" t="s">
        <v>142</v>
      </c>
      <c r="G146" s="199" t="s">
        <v>212</v>
      </c>
      <c r="H146" s="34">
        <v>17</v>
      </c>
      <c r="I146" s="34">
        <v>5</v>
      </c>
      <c r="J146" s="200">
        <f t="shared" si="2"/>
        <v>29.411764705882355</v>
      </c>
    </row>
    <row r="147" spans="1:10" s="35" customFormat="1" x14ac:dyDescent="0.25">
      <c r="A147" s="34">
        <v>6</v>
      </c>
      <c r="B147" s="198">
        <v>43530.459027777797</v>
      </c>
      <c r="C147" s="198">
        <v>43530</v>
      </c>
      <c r="D147" s="34" t="s">
        <v>196</v>
      </c>
      <c r="E147" s="34" t="s">
        <v>39</v>
      </c>
      <c r="F147" s="34" t="s">
        <v>142</v>
      </c>
      <c r="G147" s="199" t="s">
        <v>243</v>
      </c>
      <c r="H147" s="34">
        <v>48</v>
      </c>
      <c r="I147" s="34">
        <v>14</v>
      </c>
      <c r="J147" s="200">
        <f t="shared" si="2"/>
        <v>29.166666666666668</v>
      </c>
    </row>
    <row r="148" spans="1:10" s="35" customFormat="1" x14ac:dyDescent="0.25">
      <c r="A148" s="34">
        <v>118</v>
      </c>
      <c r="B148" s="198">
        <v>43543.523611111101</v>
      </c>
      <c r="C148" s="198">
        <v>43524</v>
      </c>
      <c r="D148" s="34" t="s">
        <v>174</v>
      </c>
      <c r="E148" s="34" t="s">
        <v>62</v>
      </c>
      <c r="F148" s="34" t="s">
        <v>142</v>
      </c>
      <c r="G148" s="199" t="s">
        <v>263</v>
      </c>
      <c r="H148" s="34">
        <v>38</v>
      </c>
      <c r="I148" s="34">
        <v>11</v>
      </c>
      <c r="J148" s="200">
        <f t="shared" si="2"/>
        <v>28.947368421052634</v>
      </c>
    </row>
    <row r="149" spans="1:10" s="35" customFormat="1" x14ac:dyDescent="0.25">
      <c r="A149" s="34">
        <v>97</v>
      </c>
      <c r="B149" s="198">
        <v>43560.561805555597</v>
      </c>
      <c r="C149" s="198">
        <v>43560</v>
      </c>
      <c r="D149" s="34" t="s">
        <v>178</v>
      </c>
      <c r="E149" s="34" t="s">
        <v>92</v>
      </c>
      <c r="F149" s="34" t="s">
        <v>142</v>
      </c>
      <c r="G149" s="199" t="s">
        <v>288</v>
      </c>
      <c r="H149" s="34">
        <v>45</v>
      </c>
      <c r="I149" s="34">
        <v>13</v>
      </c>
      <c r="J149" s="200">
        <f t="shared" si="2"/>
        <v>28.888888888888886</v>
      </c>
    </row>
    <row r="150" spans="1:10" s="35" customFormat="1" x14ac:dyDescent="0.25">
      <c r="A150" s="34">
        <v>405</v>
      </c>
      <c r="B150" s="198">
        <v>43536.723611111098</v>
      </c>
      <c r="C150" s="198">
        <v>43530</v>
      </c>
      <c r="D150" s="34" t="s">
        <v>184</v>
      </c>
      <c r="E150" s="34" t="s">
        <v>44</v>
      </c>
      <c r="F150" s="34" t="s">
        <v>142</v>
      </c>
      <c r="G150" s="199" t="s">
        <v>606</v>
      </c>
      <c r="H150" s="34">
        <v>7</v>
      </c>
      <c r="I150" s="34">
        <v>2</v>
      </c>
      <c r="J150" s="200">
        <f t="shared" si="2"/>
        <v>28.571428571428569</v>
      </c>
    </row>
    <row r="151" spans="1:10" s="35" customFormat="1" x14ac:dyDescent="0.25">
      <c r="A151" s="34">
        <v>313</v>
      </c>
      <c r="B151" s="198">
        <v>43538.432638888902</v>
      </c>
      <c r="C151" s="198">
        <v>43538</v>
      </c>
      <c r="D151" s="34" t="s">
        <v>178</v>
      </c>
      <c r="E151" s="34" t="s">
        <v>8</v>
      </c>
      <c r="F151" s="34" t="s">
        <v>142</v>
      </c>
      <c r="G151" s="199" t="s">
        <v>496</v>
      </c>
      <c r="H151" s="34">
        <v>14</v>
      </c>
      <c r="I151" s="34">
        <v>4</v>
      </c>
      <c r="J151" s="200">
        <f t="shared" si="2"/>
        <v>28.571428571428569</v>
      </c>
    </row>
    <row r="152" spans="1:10" s="35" customFormat="1" x14ac:dyDescent="0.25">
      <c r="A152" s="34">
        <v>198</v>
      </c>
      <c r="B152" s="198">
        <v>43422.627777777801</v>
      </c>
      <c r="C152" s="198">
        <v>43418</v>
      </c>
      <c r="D152" s="34" t="s">
        <v>180</v>
      </c>
      <c r="E152" s="34" t="s">
        <v>12</v>
      </c>
      <c r="F152" s="34" t="s">
        <v>142</v>
      </c>
      <c r="G152" s="199" t="s">
        <v>421</v>
      </c>
      <c r="H152" s="34">
        <v>320</v>
      </c>
      <c r="I152" s="34">
        <v>90</v>
      </c>
      <c r="J152" s="200">
        <f t="shared" si="2"/>
        <v>28.125</v>
      </c>
    </row>
    <row r="153" spans="1:10" s="35" customFormat="1" x14ac:dyDescent="0.25">
      <c r="A153" s="34">
        <v>98</v>
      </c>
      <c r="B153" s="198">
        <v>43528.561805555597</v>
      </c>
      <c r="C153" s="198">
        <v>43528</v>
      </c>
      <c r="D153" s="34" t="s">
        <v>178</v>
      </c>
      <c r="E153" s="34" t="s">
        <v>92</v>
      </c>
      <c r="F153" s="34" t="s">
        <v>142</v>
      </c>
      <c r="G153" s="199" t="s">
        <v>259</v>
      </c>
      <c r="H153" s="34">
        <v>61</v>
      </c>
      <c r="I153" s="34">
        <v>17</v>
      </c>
      <c r="J153" s="200">
        <f t="shared" si="2"/>
        <v>27.868852459016392</v>
      </c>
    </row>
    <row r="154" spans="1:10" s="35" customFormat="1" x14ac:dyDescent="0.25">
      <c r="A154" s="34">
        <v>119</v>
      </c>
      <c r="B154" s="198">
        <v>43565.523611111101</v>
      </c>
      <c r="C154" s="198">
        <v>43416</v>
      </c>
      <c r="D154" s="34" t="s">
        <v>174</v>
      </c>
      <c r="E154" s="34" t="s">
        <v>62</v>
      </c>
      <c r="F154" s="34" t="s">
        <v>142</v>
      </c>
      <c r="G154" s="199" t="s">
        <v>233</v>
      </c>
      <c r="H154" s="34">
        <v>33</v>
      </c>
      <c r="I154" s="34">
        <v>9</v>
      </c>
      <c r="J154" s="200">
        <f t="shared" si="2"/>
        <v>27.27272727272727</v>
      </c>
    </row>
    <row r="155" spans="1:10" s="35" customFormat="1" x14ac:dyDescent="0.25">
      <c r="A155" s="34">
        <v>11</v>
      </c>
      <c r="B155" s="198">
        <v>43468.5444444444</v>
      </c>
      <c r="C155" s="198">
        <v>43468</v>
      </c>
      <c r="D155" s="34" t="s">
        <v>196</v>
      </c>
      <c r="E155" s="34" t="s">
        <v>39</v>
      </c>
      <c r="F155" s="34" t="s">
        <v>142</v>
      </c>
      <c r="G155" s="199" t="s">
        <v>265</v>
      </c>
      <c r="H155" s="34">
        <v>60</v>
      </c>
      <c r="I155" s="34">
        <v>16</v>
      </c>
      <c r="J155" s="200">
        <f t="shared" si="2"/>
        <v>26.666666666666668</v>
      </c>
    </row>
    <row r="156" spans="1:10" s="35" customFormat="1" x14ac:dyDescent="0.25">
      <c r="A156" s="34">
        <v>414</v>
      </c>
      <c r="B156" s="198">
        <v>43536.780555555597</v>
      </c>
      <c r="C156" s="198">
        <v>43536</v>
      </c>
      <c r="D156" s="34" t="s">
        <v>184</v>
      </c>
      <c r="E156" s="34" t="s">
        <v>44</v>
      </c>
      <c r="F156" s="34" t="s">
        <v>142</v>
      </c>
      <c r="G156" s="199" t="s">
        <v>607</v>
      </c>
      <c r="H156" s="34">
        <v>15</v>
      </c>
      <c r="I156" s="34">
        <v>4</v>
      </c>
      <c r="J156" s="200">
        <f t="shared" si="2"/>
        <v>26.666666666666668</v>
      </c>
    </row>
    <row r="157" spans="1:10" s="35" customFormat="1" ht="26.25" x14ac:dyDescent="0.25">
      <c r="A157" s="34">
        <v>364</v>
      </c>
      <c r="B157" s="198">
        <v>43537.722222222197</v>
      </c>
      <c r="C157" s="198">
        <v>43537</v>
      </c>
      <c r="D157" s="34" t="s">
        <v>178</v>
      </c>
      <c r="E157" s="34" t="s">
        <v>92</v>
      </c>
      <c r="F157" s="34" t="s">
        <v>142</v>
      </c>
      <c r="G157" s="199" t="s">
        <v>608</v>
      </c>
      <c r="H157" s="34">
        <v>15</v>
      </c>
      <c r="I157" s="34">
        <v>4</v>
      </c>
      <c r="J157" s="200">
        <f t="shared" si="2"/>
        <v>26.666666666666668</v>
      </c>
    </row>
    <row r="158" spans="1:10" s="35" customFormat="1" x14ac:dyDescent="0.25">
      <c r="A158" s="34">
        <v>86</v>
      </c>
      <c r="B158" s="198">
        <v>43532.631944444402</v>
      </c>
      <c r="C158" s="198">
        <v>43532</v>
      </c>
      <c r="D158" s="34" t="s">
        <v>221</v>
      </c>
      <c r="E158" s="34" t="s">
        <v>12</v>
      </c>
      <c r="F158" s="34" t="s">
        <v>142</v>
      </c>
      <c r="G158" s="199" t="s">
        <v>253</v>
      </c>
      <c r="H158" s="34">
        <v>125</v>
      </c>
      <c r="I158" s="34">
        <v>33</v>
      </c>
      <c r="J158" s="200">
        <f t="shared" si="2"/>
        <v>26.400000000000002</v>
      </c>
    </row>
    <row r="159" spans="1:10" s="35" customFormat="1" x14ac:dyDescent="0.25">
      <c r="A159" s="34">
        <v>400</v>
      </c>
      <c r="B159" s="198">
        <v>43536.642361111102</v>
      </c>
      <c r="C159" s="198">
        <v>43536</v>
      </c>
      <c r="D159" s="34" t="s">
        <v>184</v>
      </c>
      <c r="E159" s="34" t="s">
        <v>44</v>
      </c>
      <c r="F159" s="34" t="s">
        <v>142</v>
      </c>
      <c r="G159" s="199" t="s">
        <v>609</v>
      </c>
      <c r="H159" s="34">
        <v>65</v>
      </c>
      <c r="I159" s="34">
        <v>17</v>
      </c>
      <c r="J159" s="200">
        <f t="shared" si="2"/>
        <v>26.153846153846157</v>
      </c>
    </row>
    <row r="160" spans="1:10" s="35" customFormat="1" x14ac:dyDescent="0.25">
      <c r="A160" s="34">
        <v>16</v>
      </c>
      <c r="B160" s="198">
        <v>43462.398611111101</v>
      </c>
      <c r="C160" s="198">
        <v>43462</v>
      </c>
      <c r="D160" s="34" t="s">
        <v>196</v>
      </c>
      <c r="E160" s="34" t="s">
        <v>39</v>
      </c>
      <c r="F160" s="34" t="s">
        <v>142</v>
      </c>
      <c r="G160" s="199" t="s">
        <v>286</v>
      </c>
      <c r="H160" s="34">
        <v>95</v>
      </c>
      <c r="I160" s="34">
        <v>24</v>
      </c>
      <c r="J160" s="200">
        <f t="shared" si="2"/>
        <v>25.263157894736842</v>
      </c>
    </row>
    <row r="161" spans="1:10" s="35" customFormat="1" x14ac:dyDescent="0.25">
      <c r="A161" s="34">
        <v>76</v>
      </c>
      <c r="B161" s="198">
        <v>43483.7055555556</v>
      </c>
      <c r="C161" s="198">
        <v>43480</v>
      </c>
      <c r="D161" s="34" t="s">
        <v>205</v>
      </c>
      <c r="E161" s="34" t="s">
        <v>96</v>
      </c>
      <c r="F161" s="34" t="s">
        <v>142</v>
      </c>
      <c r="G161" s="199" t="s">
        <v>223</v>
      </c>
      <c r="H161" s="34">
        <v>52</v>
      </c>
      <c r="I161" s="34">
        <v>13</v>
      </c>
      <c r="J161" s="200">
        <f t="shared" si="2"/>
        <v>25</v>
      </c>
    </row>
    <row r="162" spans="1:10" s="35" customFormat="1" x14ac:dyDescent="0.25">
      <c r="A162" s="34">
        <v>151</v>
      </c>
      <c r="B162" s="198">
        <v>43528.698611111096</v>
      </c>
      <c r="C162" s="198">
        <v>43528</v>
      </c>
      <c r="D162" s="34" t="s">
        <v>178</v>
      </c>
      <c r="E162" s="34" t="s">
        <v>92</v>
      </c>
      <c r="F162" s="34" t="s">
        <v>142</v>
      </c>
      <c r="G162" s="199" t="s">
        <v>238</v>
      </c>
      <c r="H162" s="34">
        <v>16</v>
      </c>
      <c r="I162" s="34">
        <v>4</v>
      </c>
      <c r="J162" s="200">
        <f t="shared" si="2"/>
        <v>25</v>
      </c>
    </row>
    <row r="163" spans="1:10" s="35" customFormat="1" ht="26.25" x14ac:dyDescent="0.25">
      <c r="A163" s="34">
        <v>372</v>
      </c>
      <c r="B163" s="198">
        <v>43531.405555555597</v>
      </c>
      <c r="C163" s="198">
        <v>43531</v>
      </c>
      <c r="D163" s="34" t="s">
        <v>178</v>
      </c>
      <c r="E163" s="34" t="s">
        <v>8</v>
      </c>
      <c r="F163" s="34" t="s">
        <v>142</v>
      </c>
      <c r="G163" s="199" t="s">
        <v>610</v>
      </c>
      <c r="H163" s="34">
        <v>8</v>
      </c>
      <c r="I163" s="34">
        <v>2</v>
      </c>
      <c r="J163" s="200">
        <f t="shared" si="2"/>
        <v>25</v>
      </c>
    </row>
    <row r="164" spans="1:10" s="35" customFormat="1" x14ac:dyDescent="0.25">
      <c r="A164" s="34">
        <v>224</v>
      </c>
      <c r="B164" s="198">
        <v>43531.518750000003</v>
      </c>
      <c r="C164" s="198">
        <v>43531</v>
      </c>
      <c r="D164" s="34" t="s">
        <v>178</v>
      </c>
      <c r="E164" s="34" t="s">
        <v>8</v>
      </c>
      <c r="F164" s="34" t="s">
        <v>142</v>
      </c>
      <c r="G164" s="199" t="s">
        <v>448</v>
      </c>
      <c r="H164" s="34">
        <v>16</v>
      </c>
      <c r="I164" s="34">
        <v>4</v>
      </c>
      <c r="J164" s="200">
        <f t="shared" si="2"/>
        <v>25</v>
      </c>
    </row>
    <row r="165" spans="1:10" s="35" customFormat="1" x14ac:dyDescent="0.25">
      <c r="A165" s="34">
        <v>402</v>
      </c>
      <c r="B165" s="198">
        <v>43536.7097222222</v>
      </c>
      <c r="C165" s="198">
        <v>43536</v>
      </c>
      <c r="D165" s="34" t="s">
        <v>184</v>
      </c>
      <c r="E165" s="34" t="s">
        <v>44</v>
      </c>
      <c r="F165" s="34" t="s">
        <v>142</v>
      </c>
      <c r="G165" s="199" t="s">
        <v>611</v>
      </c>
      <c r="H165" s="34">
        <v>12</v>
      </c>
      <c r="I165" s="34">
        <v>3</v>
      </c>
      <c r="J165" s="200">
        <f t="shared" si="2"/>
        <v>25</v>
      </c>
    </row>
    <row r="166" spans="1:10" s="35" customFormat="1" x14ac:dyDescent="0.25">
      <c r="A166" s="34">
        <v>374</v>
      </c>
      <c r="B166" s="198">
        <v>43563.663194444402</v>
      </c>
      <c r="C166" s="198">
        <v>43563</v>
      </c>
      <c r="D166" s="34" t="s">
        <v>178</v>
      </c>
      <c r="E166" s="34" t="s">
        <v>92</v>
      </c>
      <c r="F166" s="34" t="s">
        <v>142</v>
      </c>
      <c r="G166" s="199" t="s">
        <v>612</v>
      </c>
      <c r="H166" s="34">
        <v>8</v>
      </c>
      <c r="I166" s="34">
        <v>2</v>
      </c>
      <c r="J166" s="200">
        <f t="shared" si="2"/>
        <v>25</v>
      </c>
    </row>
    <row r="167" spans="1:10" s="35" customFormat="1" ht="26.25" x14ac:dyDescent="0.25">
      <c r="A167" s="34">
        <v>368</v>
      </c>
      <c r="B167" s="198">
        <v>43573.484027777798</v>
      </c>
      <c r="C167" s="198">
        <v>43573</v>
      </c>
      <c r="D167" s="34" t="s">
        <v>178</v>
      </c>
      <c r="E167" s="34" t="s">
        <v>92</v>
      </c>
      <c r="F167" s="34" t="s">
        <v>142</v>
      </c>
      <c r="G167" s="199" t="s">
        <v>613</v>
      </c>
      <c r="H167" s="34">
        <v>109</v>
      </c>
      <c r="I167" s="34">
        <v>27</v>
      </c>
      <c r="J167" s="200">
        <f t="shared" si="2"/>
        <v>24.770642201834864</v>
      </c>
    </row>
    <row r="168" spans="1:10" s="35" customFormat="1" x14ac:dyDescent="0.25">
      <c r="A168" s="34">
        <v>18</v>
      </c>
      <c r="B168" s="198">
        <v>43535.731249999997</v>
      </c>
      <c r="C168" s="198">
        <v>43535</v>
      </c>
      <c r="D168" s="34" t="s">
        <v>196</v>
      </c>
      <c r="E168" s="34" t="s">
        <v>39</v>
      </c>
      <c r="F168" s="34" t="s">
        <v>142</v>
      </c>
      <c r="G168" s="199" t="s">
        <v>401</v>
      </c>
      <c r="H168" s="34">
        <v>72</v>
      </c>
      <c r="I168" s="34">
        <v>17</v>
      </c>
      <c r="J168" s="200">
        <f t="shared" si="2"/>
        <v>23.611111111111111</v>
      </c>
    </row>
    <row r="169" spans="1:10" s="35" customFormat="1" x14ac:dyDescent="0.25">
      <c r="A169" s="34">
        <v>375</v>
      </c>
      <c r="B169" s="198">
        <v>43562.755555555603</v>
      </c>
      <c r="C169" s="198">
        <v>43560</v>
      </c>
      <c r="D169" s="34" t="s">
        <v>178</v>
      </c>
      <c r="E169" s="34" t="s">
        <v>92</v>
      </c>
      <c r="F169" s="34" t="s">
        <v>142</v>
      </c>
      <c r="G169" s="199" t="s">
        <v>614</v>
      </c>
      <c r="H169" s="34">
        <v>13</v>
      </c>
      <c r="I169" s="34">
        <v>3</v>
      </c>
      <c r="J169" s="200">
        <f t="shared" si="2"/>
        <v>23.076923076923077</v>
      </c>
    </row>
    <row r="170" spans="1:10" s="35" customFormat="1" x14ac:dyDescent="0.25">
      <c r="A170" s="34">
        <v>68</v>
      </c>
      <c r="B170" s="198">
        <v>43431.454861111102</v>
      </c>
      <c r="C170" s="198">
        <v>43431</v>
      </c>
      <c r="D170" s="34" t="s">
        <v>225</v>
      </c>
      <c r="E170" s="34" t="s">
        <v>12</v>
      </c>
      <c r="F170" s="34" t="s">
        <v>142</v>
      </c>
      <c r="G170" s="199" t="s">
        <v>246</v>
      </c>
      <c r="H170" s="34">
        <v>102</v>
      </c>
      <c r="I170" s="34">
        <v>23</v>
      </c>
      <c r="J170" s="200">
        <f t="shared" si="2"/>
        <v>22.549019607843139</v>
      </c>
    </row>
    <row r="171" spans="1:10" s="35" customFormat="1" x14ac:dyDescent="0.25">
      <c r="A171" s="34">
        <v>54</v>
      </c>
      <c r="B171" s="198">
        <v>43536.668055555601</v>
      </c>
      <c r="C171" s="198">
        <v>43536</v>
      </c>
      <c r="D171" s="34" t="s">
        <v>205</v>
      </c>
      <c r="E171" s="34" t="s">
        <v>8</v>
      </c>
      <c r="F171" s="34" t="s">
        <v>142</v>
      </c>
      <c r="G171" s="199" t="s">
        <v>422</v>
      </c>
      <c r="H171" s="34">
        <v>36</v>
      </c>
      <c r="I171" s="34">
        <v>8</v>
      </c>
      <c r="J171" s="200">
        <f t="shared" si="2"/>
        <v>22.222222222222221</v>
      </c>
    </row>
    <row r="172" spans="1:10" s="35" customFormat="1" x14ac:dyDescent="0.25">
      <c r="A172" s="34">
        <v>420</v>
      </c>
      <c r="B172" s="198">
        <v>43538.685416666704</v>
      </c>
      <c r="C172" s="198">
        <v>43537</v>
      </c>
      <c r="D172" s="34" t="s">
        <v>184</v>
      </c>
      <c r="E172" s="34" t="s">
        <v>44</v>
      </c>
      <c r="F172" s="34" t="s">
        <v>142</v>
      </c>
      <c r="G172" s="199" t="s">
        <v>615</v>
      </c>
      <c r="H172" s="34">
        <v>14</v>
      </c>
      <c r="I172" s="34">
        <v>3</v>
      </c>
      <c r="J172" s="200">
        <f t="shared" si="2"/>
        <v>21.428571428571427</v>
      </c>
    </row>
    <row r="173" spans="1:10" s="35" customFormat="1" x14ac:dyDescent="0.25">
      <c r="A173" s="34">
        <v>128</v>
      </c>
      <c r="B173" s="198">
        <v>43528.588888888902</v>
      </c>
      <c r="C173" s="198">
        <v>43528</v>
      </c>
      <c r="D173" s="34" t="s">
        <v>178</v>
      </c>
      <c r="E173" s="34" t="s">
        <v>92</v>
      </c>
      <c r="F173" s="34" t="s">
        <v>142</v>
      </c>
      <c r="G173" s="199" t="s">
        <v>270</v>
      </c>
      <c r="H173" s="34">
        <v>117</v>
      </c>
      <c r="I173" s="34">
        <v>25</v>
      </c>
      <c r="J173" s="200">
        <f t="shared" si="2"/>
        <v>21.367521367521366</v>
      </c>
    </row>
    <row r="174" spans="1:10" s="35" customFormat="1" x14ac:dyDescent="0.25">
      <c r="A174" s="34">
        <v>83</v>
      </c>
      <c r="B174" s="198">
        <v>43529.7277777778</v>
      </c>
      <c r="C174" s="198">
        <v>43529</v>
      </c>
      <c r="D174" s="34" t="s">
        <v>205</v>
      </c>
      <c r="E174" s="34" t="s">
        <v>96</v>
      </c>
      <c r="F174" s="34" t="s">
        <v>142</v>
      </c>
      <c r="G174" s="199" t="s">
        <v>251</v>
      </c>
      <c r="H174" s="34">
        <v>127</v>
      </c>
      <c r="I174" s="34">
        <v>26</v>
      </c>
      <c r="J174" s="200">
        <f t="shared" si="2"/>
        <v>20.472440944881889</v>
      </c>
    </row>
    <row r="175" spans="1:10" s="35" customFormat="1" x14ac:dyDescent="0.25">
      <c r="A175" s="34">
        <v>412</v>
      </c>
      <c r="B175" s="198">
        <v>43536.747222222199</v>
      </c>
      <c r="C175" s="198">
        <v>43530</v>
      </c>
      <c r="D175" s="34" t="s">
        <v>184</v>
      </c>
      <c r="E175" s="34" t="s">
        <v>44</v>
      </c>
      <c r="F175" s="34" t="s">
        <v>142</v>
      </c>
      <c r="G175" s="199" t="s">
        <v>616</v>
      </c>
      <c r="H175" s="34">
        <v>15</v>
      </c>
      <c r="I175" s="34">
        <v>3</v>
      </c>
      <c r="J175" s="200">
        <f t="shared" si="2"/>
        <v>20</v>
      </c>
    </row>
    <row r="176" spans="1:10" s="35" customFormat="1" x14ac:dyDescent="0.25">
      <c r="A176" s="34">
        <v>89</v>
      </c>
      <c r="B176" s="198">
        <v>43539.454861111102</v>
      </c>
      <c r="C176" s="198">
        <v>43535</v>
      </c>
      <c r="D176" s="34" t="s">
        <v>176</v>
      </c>
      <c r="E176" s="34" t="s">
        <v>47</v>
      </c>
      <c r="F176" s="34" t="s">
        <v>142</v>
      </c>
      <c r="G176" s="199" t="s">
        <v>298</v>
      </c>
      <c r="H176" s="34">
        <v>45</v>
      </c>
      <c r="I176" s="34">
        <v>9</v>
      </c>
      <c r="J176" s="200">
        <f t="shared" si="2"/>
        <v>20</v>
      </c>
    </row>
    <row r="177" spans="1:10" s="35" customFormat="1" x14ac:dyDescent="0.25">
      <c r="A177" s="34">
        <v>174</v>
      </c>
      <c r="B177" s="198">
        <v>43538.624305555597</v>
      </c>
      <c r="C177" s="198">
        <v>43530</v>
      </c>
      <c r="D177" s="34" t="s">
        <v>184</v>
      </c>
      <c r="E177" s="34" t="s">
        <v>44</v>
      </c>
      <c r="F177" s="34" t="s">
        <v>142</v>
      </c>
      <c r="G177" s="199" t="s">
        <v>352</v>
      </c>
      <c r="H177" s="34">
        <v>51</v>
      </c>
      <c r="I177" s="34">
        <v>10</v>
      </c>
      <c r="J177" s="200">
        <f t="shared" si="2"/>
        <v>19.607843137254903</v>
      </c>
    </row>
    <row r="178" spans="1:10" s="35" customFormat="1" x14ac:dyDescent="0.25">
      <c r="A178" s="34">
        <v>93</v>
      </c>
      <c r="B178" s="198">
        <v>43528.45</v>
      </c>
      <c r="C178" s="198">
        <v>43524</v>
      </c>
      <c r="D178" s="34" t="s">
        <v>178</v>
      </c>
      <c r="E178" s="34" t="s">
        <v>92</v>
      </c>
      <c r="F178" s="34" t="s">
        <v>142</v>
      </c>
      <c r="G178" s="199" t="s">
        <v>245</v>
      </c>
      <c r="H178" s="34">
        <v>48</v>
      </c>
      <c r="I178" s="34">
        <v>9</v>
      </c>
      <c r="J178" s="200">
        <f t="shared" si="2"/>
        <v>18.75</v>
      </c>
    </row>
    <row r="179" spans="1:10" s="35" customFormat="1" x14ac:dyDescent="0.25">
      <c r="A179" s="34">
        <v>415</v>
      </c>
      <c r="B179" s="198">
        <v>43536.782638888901</v>
      </c>
      <c r="C179" s="198">
        <v>43536</v>
      </c>
      <c r="D179" s="34" t="s">
        <v>184</v>
      </c>
      <c r="E179" s="34" t="s">
        <v>44</v>
      </c>
      <c r="F179" s="34" t="s">
        <v>142</v>
      </c>
      <c r="G179" s="199" t="s">
        <v>617</v>
      </c>
      <c r="H179" s="34">
        <v>12</v>
      </c>
      <c r="I179" s="34">
        <v>2</v>
      </c>
      <c r="J179" s="200">
        <f t="shared" si="2"/>
        <v>16.666666666666664</v>
      </c>
    </row>
    <row r="180" spans="1:10" s="35" customFormat="1" x14ac:dyDescent="0.25">
      <c r="A180" s="34">
        <v>324</v>
      </c>
      <c r="B180" s="198">
        <v>43564.699305555601</v>
      </c>
      <c r="C180" s="198">
        <v>43473</v>
      </c>
      <c r="D180" s="34" t="s">
        <v>178</v>
      </c>
      <c r="E180" s="34" t="s">
        <v>92</v>
      </c>
      <c r="F180" s="34" t="s">
        <v>142</v>
      </c>
      <c r="G180" s="199" t="s">
        <v>618</v>
      </c>
      <c r="H180" s="34">
        <v>6</v>
      </c>
      <c r="I180" s="34">
        <v>1</v>
      </c>
      <c r="J180" s="200">
        <f t="shared" si="2"/>
        <v>16.666666666666664</v>
      </c>
    </row>
    <row r="181" spans="1:10" s="35" customFormat="1" x14ac:dyDescent="0.25">
      <c r="A181" s="34">
        <v>10</v>
      </c>
      <c r="B181" s="198">
        <v>43536.438194444403</v>
      </c>
      <c r="C181" s="198">
        <v>43536</v>
      </c>
      <c r="D181" s="34" t="s">
        <v>196</v>
      </c>
      <c r="E181" s="34" t="s">
        <v>39</v>
      </c>
      <c r="F181" s="34" t="s">
        <v>142</v>
      </c>
      <c r="G181" s="199" t="s">
        <v>285</v>
      </c>
      <c r="H181" s="34">
        <v>55</v>
      </c>
      <c r="I181" s="34">
        <v>9</v>
      </c>
      <c r="J181" s="200">
        <f t="shared" si="2"/>
        <v>16.363636363636363</v>
      </c>
    </row>
    <row r="182" spans="1:10" s="35" customFormat="1" ht="26.25" x14ac:dyDescent="0.25">
      <c r="A182" s="34">
        <v>424</v>
      </c>
      <c r="B182" s="198">
        <v>43539.495138888902</v>
      </c>
      <c r="C182" s="198">
        <v>43538</v>
      </c>
      <c r="D182" s="34" t="s">
        <v>184</v>
      </c>
      <c r="E182" s="34" t="s">
        <v>44</v>
      </c>
      <c r="F182" s="34" t="s">
        <v>142</v>
      </c>
      <c r="G182" s="199" t="s">
        <v>619</v>
      </c>
      <c r="H182" s="34">
        <v>37</v>
      </c>
      <c r="I182" s="34">
        <v>6</v>
      </c>
      <c r="J182" s="200">
        <f t="shared" si="2"/>
        <v>16.216216216216218</v>
      </c>
    </row>
    <row r="183" spans="1:10" s="35" customFormat="1" ht="26.25" x14ac:dyDescent="0.25">
      <c r="A183" s="34">
        <v>196</v>
      </c>
      <c r="B183" s="198">
        <v>43538.675694444399</v>
      </c>
      <c r="C183" s="198">
        <v>43530</v>
      </c>
      <c r="D183" s="34" t="s">
        <v>184</v>
      </c>
      <c r="E183" s="34" t="s">
        <v>44</v>
      </c>
      <c r="F183" s="34" t="s">
        <v>142</v>
      </c>
      <c r="G183" s="199" t="s">
        <v>620</v>
      </c>
      <c r="H183" s="34">
        <v>19</v>
      </c>
      <c r="I183" s="34">
        <v>3</v>
      </c>
      <c r="J183" s="200">
        <f t="shared" si="2"/>
        <v>15.789473684210526</v>
      </c>
    </row>
    <row r="184" spans="1:10" s="35" customFormat="1" x14ac:dyDescent="0.25">
      <c r="A184" s="34">
        <v>362</v>
      </c>
      <c r="B184" s="198">
        <v>43541.745833333298</v>
      </c>
      <c r="C184" s="198">
        <v>43538</v>
      </c>
      <c r="D184" s="34" t="s">
        <v>178</v>
      </c>
      <c r="E184" s="34" t="s">
        <v>92</v>
      </c>
      <c r="F184" s="34" t="s">
        <v>142</v>
      </c>
      <c r="G184" s="199" t="s">
        <v>621</v>
      </c>
      <c r="H184" s="34">
        <v>214</v>
      </c>
      <c r="I184" s="34">
        <v>33</v>
      </c>
      <c r="J184" s="200">
        <f t="shared" si="2"/>
        <v>15.420560747663551</v>
      </c>
    </row>
    <row r="185" spans="1:10" s="35" customFormat="1" x14ac:dyDescent="0.25">
      <c r="A185" s="34">
        <v>417</v>
      </c>
      <c r="B185" s="198">
        <v>43536.786805555603</v>
      </c>
      <c r="C185" s="198">
        <v>43536</v>
      </c>
      <c r="D185" s="34" t="s">
        <v>184</v>
      </c>
      <c r="E185" s="34" t="s">
        <v>44</v>
      </c>
      <c r="F185" s="34" t="s">
        <v>142</v>
      </c>
      <c r="G185" s="199" t="s">
        <v>622</v>
      </c>
      <c r="H185" s="34">
        <v>13</v>
      </c>
      <c r="I185" s="34">
        <v>2</v>
      </c>
      <c r="J185" s="200">
        <f t="shared" si="2"/>
        <v>15.384615384615385</v>
      </c>
    </row>
    <row r="186" spans="1:10" s="35" customFormat="1" x14ac:dyDescent="0.25">
      <c r="A186" s="34">
        <v>419</v>
      </c>
      <c r="B186" s="198">
        <v>43536.793055555601</v>
      </c>
      <c r="C186" s="198">
        <v>43536</v>
      </c>
      <c r="D186" s="34" t="s">
        <v>184</v>
      </c>
      <c r="E186" s="34" t="s">
        <v>44</v>
      </c>
      <c r="F186" s="34" t="s">
        <v>142</v>
      </c>
      <c r="G186" s="199" t="s">
        <v>623</v>
      </c>
      <c r="H186" s="34">
        <v>13</v>
      </c>
      <c r="I186" s="34">
        <v>2</v>
      </c>
      <c r="J186" s="200">
        <f t="shared" si="2"/>
        <v>15.384615384615385</v>
      </c>
    </row>
    <row r="187" spans="1:10" s="35" customFormat="1" ht="26.25" x14ac:dyDescent="0.25">
      <c r="A187" s="34">
        <v>367</v>
      </c>
      <c r="B187" s="198">
        <v>43567.509027777778</v>
      </c>
      <c r="C187" s="198">
        <v>43559</v>
      </c>
      <c r="D187" s="34" t="s">
        <v>178</v>
      </c>
      <c r="E187" s="34" t="s">
        <v>92</v>
      </c>
      <c r="F187" s="34" t="s">
        <v>142</v>
      </c>
      <c r="G187" s="199" t="s">
        <v>624</v>
      </c>
      <c r="H187" s="34">
        <v>61</v>
      </c>
      <c r="I187" s="34">
        <v>9</v>
      </c>
      <c r="J187" s="200">
        <f t="shared" si="2"/>
        <v>14.754098360655737</v>
      </c>
    </row>
    <row r="188" spans="1:10" s="35" customFormat="1" x14ac:dyDescent="0.25">
      <c r="A188" s="34">
        <v>148</v>
      </c>
      <c r="B188" s="198">
        <v>43558</v>
      </c>
      <c r="C188" s="198">
        <v>43536</v>
      </c>
      <c r="D188" s="34" t="s">
        <v>178</v>
      </c>
      <c r="E188" s="34" t="s">
        <v>92</v>
      </c>
      <c r="F188" s="34" t="s">
        <v>142</v>
      </c>
      <c r="G188" s="199" t="s">
        <v>355</v>
      </c>
      <c r="H188" s="34">
        <v>14</v>
      </c>
      <c r="I188" s="34">
        <v>2</v>
      </c>
      <c r="J188" s="200">
        <f t="shared" si="2"/>
        <v>14.285714285714285</v>
      </c>
    </row>
    <row r="189" spans="1:10" s="35" customFormat="1" x14ac:dyDescent="0.25">
      <c r="A189" s="34">
        <v>365</v>
      </c>
      <c r="B189" s="198">
        <v>43563.625694444403</v>
      </c>
      <c r="C189" s="198">
        <v>43563</v>
      </c>
      <c r="D189" s="34" t="s">
        <v>178</v>
      </c>
      <c r="E189" s="34" t="s">
        <v>8</v>
      </c>
      <c r="F189" s="34" t="s">
        <v>142</v>
      </c>
      <c r="G189" s="199" t="s">
        <v>625</v>
      </c>
      <c r="H189" s="34">
        <v>72</v>
      </c>
      <c r="I189" s="34">
        <v>10</v>
      </c>
      <c r="J189" s="200">
        <f t="shared" si="2"/>
        <v>13.888888888888889</v>
      </c>
    </row>
    <row r="190" spans="1:10" ht="26.25" x14ac:dyDescent="0.25">
      <c r="A190" s="34">
        <v>434</v>
      </c>
      <c r="B190" s="198">
        <v>43420.697222222203</v>
      </c>
      <c r="C190" s="198">
        <v>43420</v>
      </c>
      <c r="D190" s="34" t="s">
        <v>205</v>
      </c>
      <c r="E190" s="34" t="s">
        <v>96</v>
      </c>
      <c r="F190" s="34" t="s">
        <v>142</v>
      </c>
      <c r="G190" s="199" t="s">
        <v>626</v>
      </c>
      <c r="H190" s="34">
        <v>176</v>
      </c>
      <c r="I190" s="34">
        <v>23</v>
      </c>
      <c r="J190" s="200">
        <f t="shared" si="2"/>
        <v>13.068181818181818</v>
      </c>
    </row>
    <row r="191" spans="1:10" x14ac:dyDescent="0.25">
      <c r="A191" s="34">
        <v>116</v>
      </c>
      <c r="B191" s="198">
        <v>43543.518750000003</v>
      </c>
      <c r="C191" s="198">
        <v>43524</v>
      </c>
      <c r="D191" s="34" t="s">
        <v>174</v>
      </c>
      <c r="E191" s="34" t="s">
        <v>62</v>
      </c>
      <c r="F191" s="34" t="s">
        <v>142</v>
      </c>
      <c r="G191" s="199" t="s">
        <v>273</v>
      </c>
      <c r="H191" s="34">
        <v>31</v>
      </c>
      <c r="I191" s="34">
        <v>4</v>
      </c>
      <c r="J191" s="200">
        <f t="shared" si="2"/>
        <v>12.903225806451612</v>
      </c>
    </row>
    <row r="192" spans="1:10" x14ac:dyDescent="0.25">
      <c r="A192" s="34">
        <v>319</v>
      </c>
      <c r="B192" s="198">
        <v>43570.433333333298</v>
      </c>
      <c r="C192" s="198">
        <v>43566</v>
      </c>
      <c r="D192" s="34" t="s">
        <v>178</v>
      </c>
      <c r="E192" s="34" t="s">
        <v>92</v>
      </c>
      <c r="F192" s="34" t="s">
        <v>142</v>
      </c>
      <c r="G192" s="199" t="s">
        <v>627</v>
      </c>
      <c r="H192" s="34">
        <v>132</v>
      </c>
      <c r="I192" s="34">
        <v>17</v>
      </c>
      <c r="J192" s="200">
        <f t="shared" si="2"/>
        <v>12.878787878787879</v>
      </c>
    </row>
    <row r="193" spans="1:10" x14ac:dyDescent="0.25">
      <c r="A193" s="34">
        <v>251</v>
      </c>
      <c r="B193" s="198">
        <v>43423.40625</v>
      </c>
      <c r="C193" s="198">
        <v>43419</v>
      </c>
      <c r="D193" s="34" t="s">
        <v>196</v>
      </c>
      <c r="E193" s="34" t="s">
        <v>39</v>
      </c>
      <c r="F193" s="34" t="s">
        <v>142</v>
      </c>
      <c r="G193" s="199" t="s">
        <v>264</v>
      </c>
      <c r="H193" s="34">
        <v>47</v>
      </c>
      <c r="I193" s="34">
        <v>6</v>
      </c>
      <c r="J193" s="200">
        <f t="shared" si="2"/>
        <v>12.76595744680851</v>
      </c>
    </row>
    <row r="194" spans="1:10" x14ac:dyDescent="0.25">
      <c r="A194" s="34">
        <v>361</v>
      </c>
      <c r="B194" s="198">
        <v>43529.438888888901</v>
      </c>
      <c r="C194" s="198">
        <v>43529</v>
      </c>
      <c r="D194" s="34" t="s">
        <v>178</v>
      </c>
      <c r="E194" s="34" t="s">
        <v>92</v>
      </c>
      <c r="F194" s="34" t="s">
        <v>142</v>
      </c>
      <c r="G194" s="199" t="s">
        <v>628</v>
      </c>
      <c r="H194" s="34">
        <v>379</v>
      </c>
      <c r="I194" s="34">
        <v>46</v>
      </c>
      <c r="J194" s="200">
        <f t="shared" ref="J194:J257" si="3">I194/H194*100</f>
        <v>12.137203166226913</v>
      </c>
    </row>
    <row r="195" spans="1:10" x14ac:dyDescent="0.25">
      <c r="A195" s="34">
        <v>427</v>
      </c>
      <c r="B195" s="198">
        <v>43539.577083333301</v>
      </c>
      <c r="C195" s="198">
        <v>43539</v>
      </c>
      <c r="D195" s="34" t="s">
        <v>196</v>
      </c>
      <c r="E195" s="34" t="s">
        <v>39</v>
      </c>
      <c r="F195" s="34" t="s">
        <v>142</v>
      </c>
      <c r="G195" s="199" t="s">
        <v>629</v>
      </c>
      <c r="H195" s="34">
        <v>80</v>
      </c>
      <c r="I195" s="34">
        <v>9</v>
      </c>
      <c r="J195" s="200">
        <f t="shared" si="3"/>
        <v>11.25</v>
      </c>
    </row>
    <row r="196" spans="1:10" x14ac:dyDescent="0.25">
      <c r="A196" s="34">
        <v>376</v>
      </c>
      <c r="B196" s="198">
        <v>43529.512499999997</v>
      </c>
      <c r="C196" s="198">
        <v>43529</v>
      </c>
      <c r="D196" s="34" t="s">
        <v>178</v>
      </c>
      <c r="E196" s="34" t="s">
        <v>92</v>
      </c>
      <c r="F196" s="34" t="s">
        <v>142</v>
      </c>
      <c r="G196" s="199" t="s">
        <v>630</v>
      </c>
      <c r="H196" s="34">
        <v>9</v>
      </c>
      <c r="I196" s="34">
        <v>1</v>
      </c>
      <c r="J196" s="200">
        <f t="shared" si="3"/>
        <v>11.111111111111111</v>
      </c>
    </row>
    <row r="197" spans="1:10" x14ac:dyDescent="0.25">
      <c r="A197" s="34">
        <v>398</v>
      </c>
      <c r="B197" s="198">
        <v>43536.505555555603</v>
      </c>
      <c r="C197" s="198">
        <v>43530</v>
      </c>
      <c r="D197" s="34" t="s">
        <v>184</v>
      </c>
      <c r="E197" s="34" t="s">
        <v>44</v>
      </c>
      <c r="F197" s="34" t="s">
        <v>142</v>
      </c>
      <c r="G197" s="199" t="s">
        <v>631</v>
      </c>
      <c r="H197" s="34">
        <v>9</v>
      </c>
      <c r="I197" s="34">
        <v>1</v>
      </c>
      <c r="J197" s="200">
        <f t="shared" si="3"/>
        <v>11.111111111111111</v>
      </c>
    </row>
    <row r="198" spans="1:10" x14ac:dyDescent="0.25">
      <c r="A198" s="34">
        <v>422</v>
      </c>
      <c r="B198" s="198">
        <v>43539.484722222202</v>
      </c>
      <c r="C198" s="198">
        <v>43539</v>
      </c>
      <c r="D198" s="34" t="s">
        <v>184</v>
      </c>
      <c r="E198" s="34" t="s">
        <v>44</v>
      </c>
      <c r="F198" s="34" t="s">
        <v>142</v>
      </c>
      <c r="G198" s="199" t="s">
        <v>632</v>
      </c>
      <c r="H198" s="34">
        <v>9</v>
      </c>
      <c r="I198" s="34">
        <v>1</v>
      </c>
      <c r="J198" s="200">
        <f t="shared" si="3"/>
        <v>11.111111111111111</v>
      </c>
    </row>
    <row r="199" spans="1:10" x14ac:dyDescent="0.25">
      <c r="A199" s="34">
        <v>404</v>
      </c>
      <c r="B199" s="198">
        <v>43536.719444444403</v>
      </c>
      <c r="C199" s="198">
        <v>43530</v>
      </c>
      <c r="D199" s="34" t="s">
        <v>184</v>
      </c>
      <c r="E199" s="34" t="s">
        <v>44</v>
      </c>
      <c r="F199" s="34" t="s">
        <v>142</v>
      </c>
      <c r="G199" s="199" t="s">
        <v>633</v>
      </c>
      <c r="H199" s="34">
        <v>10</v>
      </c>
      <c r="I199" s="34">
        <v>1</v>
      </c>
      <c r="J199" s="200">
        <f t="shared" si="3"/>
        <v>10</v>
      </c>
    </row>
    <row r="200" spans="1:10" x14ac:dyDescent="0.25">
      <c r="A200" s="34">
        <v>314</v>
      </c>
      <c r="B200" s="198">
        <v>43538.554861111101</v>
      </c>
      <c r="C200" s="198">
        <v>43538</v>
      </c>
      <c r="D200" s="34" t="s">
        <v>178</v>
      </c>
      <c r="E200" s="34" t="s">
        <v>8</v>
      </c>
      <c r="F200" s="34" t="s">
        <v>142</v>
      </c>
      <c r="G200" s="199" t="s">
        <v>497</v>
      </c>
      <c r="H200" s="34">
        <v>10</v>
      </c>
      <c r="I200" s="34">
        <v>1</v>
      </c>
      <c r="J200" s="200">
        <f t="shared" si="3"/>
        <v>10</v>
      </c>
    </row>
    <row r="201" spans="1:10" x14ac:dyDescent="0.25">
      <c r="A201" s="34">
        <v>421</v>
      </c>
      <c r="B201" s="198">
        <v>43538.702777777798</v>
      </c>
      <c r="C201" s="198">
        <v>43538</v>
      </c>
      <c r="D201" s="34" t="s">
        <v>184</v>
      </c>
      <c r="E201" s="34" t="s">
        <v>44</v>
      </c>
      <c r="F201" s="34" t="s">
        <v>142</v>
      </c>
      <c r="G201" s="199" t="s">
        <v>634</v>
      </c>
      <c r="H201" s="34">
        <v>10</v>
      </c>
      <c r="I201" s="34">
        <v>1</v>
      </c>
      <c r="J201" s="200">
        <f t="shared" si="3"/>
        <v>10</v>
      </c>
    </row>
    <row r="202" spans="1:10" x14ac:dyDescent="0.25">
      <c r="A202" s="34">
        <v>144</v>
      </c>
      <c r="B202" s="198">
        <v>43536.651388888902</v>
      </c>
      <c r="C202" s="198">
        <v>43536</v>
      </c>
      <c r="D202" s="34" t="s">
        <v>178</v>
      </c>
      <c r="E202" s="34" t="s">
        <v>92</v>
      </c>
      <c r="F202" s="34" t="s">
        <v>142</v>
      </c>
      <c r="G202" s="199" t="s">
        <v>356</v>
      </c>
      <c r="H202" s="34">
        <v>21</v>
      </c>
      <c r="I202" s="34">
        <v>2</v>
      </c>
      <c r="J202" s="200">
        <f t="shared" si="3"/>
        <v>9.5238095238095237</v>
      </c>
    </row>
    <row r="203" spans="1:10" x14ac:dyDescent="0.25">
      <c r="A203" s="34">
        <v>394</v>
      </c>
      <c r="B203" s="198">
        <v>43539.440277777801</v>
      </c>
      <c r="C203" s="198">
        <v>43538</v>
      </c>
      <c r="D203" s="34" t="s">
        <v>184</v>
      </c>
      <c r="E203" s="34" t="s">
        <v>44</v>
      </c>
      <c r="F203" s="34" t="s">
        <v>142</v>
      </c>
      <c r="G203" s="199" t="s">
        <v>635</v>
      </c>
      <c r="H203" s="34">
        <v>11</v>
      </c>
      <c r="I203" s="34">
        <v>1</v>
      </c>
      <c r="J203" s="200">
        <f t="shared" si="3"/>
        <v>9.0909090909090917</v>
      </c>
    </row>
    <row r="204" spans="1:10" x14ac:dyDescent="0.25">
      <c r="A204" s="34">
        <v>153</v>
      </c>
      <c r="B204" s="198">
        <v>43528.690972222197</v>
      </c>
      <c r="C204" s="198">
        <v>43528</v>
      </c>
      <c r="D204" s="34" t="s">
        <v>178</v>
      </c>
      <c r="E204" s="34" t="s">
        <v>92</v>
      </c>
      <c r="F204" s="34" t="s">
        <v>142</v>
      </c>
      <c r="G204" s="199" t="s">
        <v>297</v>
      </c>
      <c r="H204" s="34">
        <v>12</v>
      </c>
      <c r="I204" s="34">
        <v>1</v>
      </c>
      <c r="J204" s="200">
        <f t="shared" si="3"/>
        <v>8.3333333333333321</v>
      </c>
    </row>
    <row r="205" spans="1:10" ht="26.25" x14ac:dyDescent="0.25">
      <c r="A205" s="34">
        <v>370</v>
      </c>
      <c r="B205" s="198">
        <v>43566.527083333298</v>
      </c>
      <c r="C205" s="198">
        <v>43566</v>
      </c>
      <c r="D205" s="34" t="s">
        <v>178</v>
      </c>
      <c r="E205" s="34" t="s">
        <v>92</v>
      </c>
      <c r="F205" s="34" t="s">
        <v>142</v>
      </c>
      <c r="G205" s="199" t="s">
        <v>636</v>
      </c>
      <c r="H205" s="34">
        <v>12</v>
      </c>
      <c r="I205" s="34">
        <v>1</v>
      </c>
      <c r="J205" s="200">
        <f t="shared" si="3"/>
        <v>8.3333333333333321</v>
      </c>
    </row>
    <row r="206" spans="1:10" x14ac:dyDescent="0.25">
      <c r="A206" s="34">
        <v>416</v>
      </c>
      <c r="B206" s="198">
        <v>43536.784722222197</v>
      </c>
      <c r="C206" s="198">
        <v>43536</v>
      </c>
      <c r="D206" s="34" t="s">
        <v>184</v>
      </c>
      <c r="E206" s="34" t="s">
        <v>44</v>
      </c>
      <c r="F206" s="34" t="s">
        <v>142</v>
      </c>
      <c r="G206" s="199" t="s">
        <v>637</v>
      </c>
      <c r="H206" s="34">
        <v>14</v>
      </c>
      <c r="I206" s="34">
        <v>1</v>
      </c>
      <c r="J206" s="200">
        <f t="shared" si="3"/>
        <v>7.1428571428571423</v>
      </c>
    </row>
    <row r="207" spans="1:10" x14ac:dyDescent="0.25">
      <c r="A207" s="34">
        <v>373</v>
      </c>
      <c r="B207" s="198">
        <v>43536.654861111099</v>
      </c>
      <c r="C207" s="198">
        <v>43536</v>
      </c>
      <c r="D207" s="34" t="s">
        <v>178</v>
      </c>
      <c r="E207" s="34" t="s">
        <v>8</v>
      </c>
      <c r="F207" s="34" t="s">
        <v>142</v>
      </c>
      <c r="G207" s="199" t="s">
        <v>638</v>
      </c>
      <c r="H207" s="34">
        <v>15</v>
      </c>
      <c r="I207" s="34">
        <v>1</v>
      </c>
      <c r="J207" s="200">
        <f t="shared" si="3"/>
        <v>6.666666666666667</v>
      </c>
    </row>
    <row r="208" spans="1:10" x14ac:dyDescent="0.25">
      <c r="A208" s="34">
        <v>343</v>
      </c>
      <c r="B208" s="198">
        <v>43585.605555555558</v>
      </c>
      <c r="C208" s="198">
        <v>43585</v>
      </c>
      <c r="D208" s="34" t="s">
        <v>178</v>
      </c>
      <c r="E208" s="34" t="s">
        <v>92</v>
      </c>
      <c r="F208" s="34" t="s">
        <v>142</v>
      </c>
      <c r="G208" s="199" t="s">
        <v>639</v>
      </c>
      <c r="H208" s="34">
        <v>22</v>
      </c>
      <c r="I208" s="34">
        <v>1</v>
      </c>
      <c r="J208" s="200">
        <f t="shared" si="3"/>
        <v>4.5454545454545459</v>
      </c>
    </row>
    <row r="209" spans="1:10" x14ac:dyDescent="0.25">
      <c r="A209" s="34">
        <v>175</v>
      </c>
      <c r="B209" s="198">
        <v>43539.4777777778</v>
      </c>
      <c r="C209" s="198">
        <v>43538</v>
      </c>
      <c r="D209" s="34" t="s">
        <v>184</v>
      </c>
      <c r="E209" s="34" t="s">
        <v>44</v>
      </c>
      <c r="F209" s="34" t="s">
        <v>142</v>
      </c>
      <c r="G209" s="199" t="s">
        <v>400</v>
      </c>
      <c r="H209" s="34">
        <v>38</v>
      </c>
      <c r="I209" s="34">
        <v>1</v>
      </c>
      <c r="J209" s="200">
        <f t="shared" si="3"/>
        <v>2.6315789473684208</v>
      </c>
    </row>
    <row r="210" spans="1:10" ht="26.25" x14ac:dyDescent="0.25">
      <c r="A210" s="34">
        <v>17</v>
      </c>
      <c r="B210" s="198">
        <v>43419.765277777798</v>
      </c>
      <c r="C210" s="198">
        <v>43418</v>
      </c>
      <c r="D210" s="34" t="s">
        <v>196</v>
      </c>
      <c r="E210" s="34" t="s">
        <v>39</v>
      </c>
      <c r="F210" s="34" t="s">
        <v>142</v>
      </c>
      <c r="G210" s="199" t="s">
        <v>640</v>
      </c>
      <c r="H210" s="34">
        <v>5</v>
      </c>
      <c r="I210" s="34">
        <v>0</v>
      </c>
      <c r="J210" s="200">
        <f t="shared" si="3"/>
        <v>0</v>
      </c>
    </row>
    <row r="211" spans="1:10" x14ac:dyDescent="0.25">
      <c r="A211" s="34">
        <v>333</v>
      </c>
      <c r="B211" s="198">
        <v>43430.496527777803</v>
      </c>
      <c r="C211" s="198">
        <v>43427</v>
      </c>
      <c r="D211" s="34" t="s">
        <v>178</v>
      </c>
      <c r="E211" s="34" t="s">
        <v>92</v>
      </c>
      <c r="F211" s="34" t="s">
        <v>142</v>
      </c>
      <c r="G211" s="199" t="s">
        <v>349</v>
      </c>
      <c r="H211" s="34">
        <v>5</v>
      </c>
      <c r="I211" s="34">
        <v>0</v>
      </c>
      <c r="J211" s="200">
        <f t="shared" si="3"/>
        <v>0</v>
      </c>
    </row>
    <row r="212" spans="1:10" ht="26.25" x14ac:dyDescent="0.25">
      <c r="A212" s="34">
        <v>152</v>
      </c>
      <c r="B212" s="198">
        <v>43528.638888888898</v>
      </c>
      <c r="C212" s="198">
        <v>43528</v>
      </c>
      <c r="D212" s="34" t="s">
        <v>178</v>
      </c>
      <c r="E212" s="34" t="s">
        <v>92</v>
      </c>
      <c r="F212" s="34" t="s">
        <v>142</v>
      </c>
      <c r="G212" s="199" t="s">
        <v>301</v>
      </c>
      <c r="H212" s="34">
        <v>14</v>
      </c>
      <c r="I212" s="34">
        <v>0</v>
      </c>
      <c r="J212" s="200">
        <f t="shared" si="3"/>
        <v>0</v>
      </c>
    </row>
    <row r="213" spans="1:10" x14ac:dyDescent="0.25">
      <c r="A213" s="34">
        <v>256</v>
      </c>
      <c r="B213" s="198">
        <v>43529.381249999999</v>
      </c>
      <c r="C213" s="198">
        <v>43529</v>
      </c>
      <c r="D213" s="34" t="s">
        <v>196</v>
      </c>
      <c r="E213" s="34" t="s">
        <v>39</v>
      </c>
      <c r="F213" s="34" t="s">
        <v>142</v>
      </c>
      <c r="G213" s="199" t="s">
        <v>390</v>
      </c>
      <c r="H213" s="34">
        <v>1</v>
      </c>
      <c r="I213" s="34">
        <v>0</v>
      </c>
      <c r="J213" s="200">
        <f t="shared" si="3"/>
        <v>0</v>
      </c>
    </row>
    <row r="214" spans="1:10" x14ac:dyDescent="0.25">
      <c r="A214" s="34">
        <v>145</v>
      </c>
      <c r="B214" s="198">
        <v>43536.654166666704</v>
      </c>
      <c r="C214" s="198">
        <v>43536</v>
      </c>
      <c r="D214" s="34" t="s">
        <v>178</v>
      </c>
      <c r="E214" s="34" t="s">
        <v>92</v>
      </c>
      <c r="F214" s="34" t="s">
        <v>142</v>
      </c>
      <c r="G214" s="199" t="s">
        <v>354</v>
      </c>
      <c r="H214" s="34">
        <v>2</v>
      </c>
      <c r="I214" s="34">
        <v>0</v>
      </c>
      <c r="J214" s="200">
        <f t="shared" si="3"/>
        <v>0</v>
      </c>
    </row>
    <row r="215" spans="1:10" x14ac:dyDescent="0.25">
      <c r="A215" s="34">
        <v>403</v>
      </c>
      <c r="B215" s="198">
        <v>43536.714583333298</v>
      </c>
      <c r="C215" s="198">
        <v>43530</v>
      </c>
      <c r="D215" s="34" t="s">
        <v>184</v>
      </c>
      <c r="E215" s="34" t="s">
        <v>44</v>
      </c>
      <c r="F215" s="34" t="s">
        <v>142</v>
      </c>
      <c r="G215" s="199" t="s">
        <v>641</v>
      </c>
      <c r="H215" s="34">
        <v>8</v>
      </c>
      <c r="I215" s="34">
        <v>0</v>
      </c>
      <c r="J215" s="200">
        <f t="shared" si="3"/>
        <v>0</v>
      </c>
    </row>
    <row r="216" spans="1:10" x14ac:dyDescent="0.25">
      <c r="A216" s="34">
        <v>413</v>
      </c>
      <c r="B216" s="198">
        <v>43536.778472222199</v>
      </c>
      <c r="C216" s="198">
        <v>43536</v>
      </c>
      <c r="D216" s="34" t="s">
        <v>184</v>
      </c>
      <c r="E216" s="34" t="s">
        <v>44</v>
      </c>
      <c r="F216" s="34" t="s">
        <v>142</v>
      </c>
      <c r="G216" s="199" t="s">
        <v>642</v>
      </c>
      <c r="H216" s="34">
        <v>12</v>
      </c>
      <c r="I216" s="34">
        <v>0</v>
      </c>
      <c r="J216" s="200">
        <f t="shared" si="3"/>
        <v>0</v>
      </c>
    </row>
    <row r="217" spans="1:10" ht="26.25" x14ac:dyDescent="0.25">
      <c r="A217" s="34">
        <v>369</v>
      </c>
      <c r="B217" s="198">
        <v>43537.711111111101</v>
      </c>
      <c r="C217" s="198">
        <v>43537</v>
      </c>
      <c r="D217" s="34" t="s">
        <v>178</v>
      </c>
      <c r="E217" s="34" t="s">
        <v>92</v>
      </c>
      <c r="F217" s="34" t="s">
        <v>142</v>
      </c>
      <c r="G217" s="199" t="s">
        <v>643</v>
      </c>
      <c r="H217" s="34">
        <v>22</v>
      </c>
      <c r="I217" s="34">
        <v>0</v>
      </c>
      <c r="J217" s="200">
        <f t="shared" si="3"/>
        <v>0</v>
      </c>
    </row>
    <row r="218" spans="1:10" ht="26.25" x14ac:dyDescent="0.25">
      <c r="A218" s="34">
        <v>371</v>
      </c>
      <c r="B218" s="198">
        <v>43537.71875</v>
      </c>
      <c r="C218" s="198">
        <v>43537</v>
      </c>
      <c r="D218" s="34" t="s">
        <v>178</v>
      </c>
      <c r="E218" s="34" t="s">
        <v>92</v>
      </c>
      <c r="F218" s="34" t="s">
        <v>142</v>
      </c>
      <c r="G218" s="199" t="s">
        <v>644</v>
      </c>
      <c r="H218" s="34">
        <v>18</v>
      </c>
      <c r="I218" s="34">
        <v>0</v>
      </c>
      <c r="J218" s="200">
        <f t="shared" si="3"/>
        <v>0</v>
      </c>
    </row>
    <row r="219" spans="1:10" x14ac:dyDescent="0.25">
      <c r="A219" s="34">
        <v>426</v>
      </c>
      <c r="B219" s="198">
        <v>43539.501388888901</v>
      </c>
      <c r="C219" s="198">
        <v>43539</v>
      </c>
      <c r="D219" s="34" t="s">
        <v>184</v>
      </c>
      <c r="E219" s="34" t="s">
        <v>44</v>
      </c>
      <c r="F219" s="34" t="s">
        <v>142</v>
      </c>
      <c r="G219" s="199" t="s">
        <v>645</v>
      </c>
      <c r="H219" s="34">
        <v>7</v>
      </c>
      <c r="I219" s="34">
        <v>0</v>
      </c>
      <c r="J219" s="200">
        <f t="shared" si="3"/>
        <v>0</v>
      </c>
    </row>
    <row r="220" spans="1:10" x14ac:dyDescent="0.25">
      <c r="A220" s="34">
        <v>383</v>
      </c>
      <c r="B220" s="198">
        <v>43530</v>
      </c>
      <c r="C220" s="198">
        <v>43530</v>
      </c>
      <c r="D220" s="34" t="s">
        <v>178</v>
      </c>
      <c r="E220" s="34" t="s">
        <v>92</v>
      </c>
      <c r="F220" s="34" t="s">
        <v>142</v>
      </c>
      <c r="G220" s="199" t="s">
        <v>646</v>
      </c>
      <c r="H220" s="34">
        <v>3</v>
      </c>
      <c r="I220" s="34">
        <v>0</v>
      </c>
      <c r="J220" s="200">
        <f t="shared" si="3"/>
        <v>0</v>
      </c>
    </row>
    <row r="221" spans="1:10" x14ac:dyDescent="0.25">
      <c r="A221" s="101">
        <v>287</v>
      </c>
      <c r="B221" s="193">
        <v>43420.461805555598</v>
      </c>
      <c r="C221" s="193">
        <v>43420</v>
      </c>
      <c r="D221" s="101" t="s">
        <v>196</v>
      </c>
      <c r="E221" s="101" t="s">
        <v>39</v>
      </c>
      <c r="F221" s="101" t="s">
        <v>234</v>
      </c>
      <c r="G221" s="196" t="s">
        <v>319</v>
      </c>
      <c r="H221" s="101">
        <v>5</v>
      </c>
      <c r="I221" s="101">
        <v>5</v>
      </c>
      <c r="J221" s="194">
        <f t="shared" si="3"/>
        <v>100</v>
      </c>
    </row>
    <row r="222" spans="1:10" x14ac:dyDescent="0.25">
      <c r="A222" s="101">
        <v>302</v>
      </c>
      <c r="B222" s="193">
        <v>43528.536805555603</v>
      </c>
      <c r="C222" s="193">
        <v>43528</v>
      </c>
      <c r="D222" s="101" t="s">
        <v>196</v>
      </c>
      <c r="E222" s="101" t="s">
        <v>39</v>
      </c>
      <c r="F222" s="101" t="s">
        <v>234</v>
      </c>
      <c r="G222" s="196" t="s">
        <v>323</v>
      </c>
      <c r="H222" s="101">
        <v>3</v>
      </c>
      <c r="I222" s="101">
        <v>3</v>
      </c>
      <c r="J222" s="194">
        <f t="shared" si="3"/>
        <v>100</v>
      </c>
    </row>
    <row r="223" spans="1:10" x14ac:dyDescent="0.25">
      <c r="A223" s="101">
        <v>278</v>
      </c>
      <c r="B223" s="193">
        <v>43410.429861111101</v>
      </c>
      <c r="C223" s="193">
        <v>43409</v>
      </c>
      <c r="D223" s="101" t="s">
        <v>184</v>
      </c>
      <c r="E223" s="101" t="s">
        <v>44</v>
      </c>
      <c r="F223" s="101" t="s">
        <v>234</v>
      </c>
      <c r="G223" s="196" t="s">
        <v>303</v>
      </c>
      <c r="H223" s="101">
        <v>61</v>
      </c>
      <c r="I223" s="101">
        <v>60</v>
      </c>
      <c r="J223" s="194">
        <f t="shared" si="3"/>
        <v>98.360655737704917</v>
      </c>
    </row>
    <row r="224" spans="1:10" x14ac:dyDescent="0.25">
      <c r="A224" s="101">
        <v>286</v>
      </c>
      <c r="B224" s="193">
        <v>43420.456944444399</v>
      </c>
      <c r="C224" s="193">
        <v>43420</v>
      </c>
      <c r="D224" s="101" t="s">
        <v>196</v>
      </c>
      <c r="E224" s="101" t="s">
        <v>39</v>
      </c>
      <c r="F224" s="101" t="s">
        <v>234</v>
      </c>
      <c r="G224" s="196" t="s">
        <v>304</v>
      </c>
      <c r="H224" s="101">
        <v>24</v>
      </c>
      <c r="I224" s="101">
        <v>21</v>
      </c>
      <c r="J224" s="194">
        <f t="shared" si="3"/>
        <v>87.5</v>
      </c>
    </row>
    <row r="225" spans="1:10" x14ac:dyDescent="0.25">
      <c r="A225" s="101">
        <v>279</v>
      </c>
      <c r="B225" s="193">
        <v>43537.052083333299</v>
      </c>
      <c r="C225" s="193">
        <v>43537</v>
      </c>
      <c r="D225" s="101" t="s">
        <v>196</v>
      </c>
      <c r="E225" s="101" t="s">
        <v>39</v>
      </c>
      <c r="F225" s="101" t="s">
        <v>234</v>
      </c>
      <c r="G225" s="196" t="s">
        <v>315</v>
      </c>
      <c r="H225" s="101">
        <v>40</v>
      </c>
      <c r="I225" s="101">
        <v>32</v>
      </c>
      <c r="J225" s="194">
        <f t="shared" si="3"/>
        <v>80</v>
      </c>
    </row>
    <row r="226" spans="1:10" x14ac:dyDescent="0.25">
      <c r="A226" s="101">
        <v>304</v>
      </c>
      <c r="B226" s="193">
        <v>43550.764583333301</v>
      </c>
      <c r="C226" s="193">
        <v>43539</v>
      </c>
      <c r="D226" s="101" t="s">
        <v>196</v>
      </c>
      <c r="E226" s="101" t="s">
        <v>39</v>
      </c>
      <c r="F226" s="101" t="s">
        <v>234</v>
      </c>
      <c r="G226" s="196" t="s">
        <v>503</v>
      </c>
      <c r="H226" s="101">
        <v>23</v>
      </c>
      <c r="I226" s="101">
        <v>18</v>
      </c>
      <c r="J226" s="194">
        <f t="shared" si="3"/>
        <v>78.260869565217391</v>
      </c>
    </row>
    <row r="227" spans="1:10" x14ac:dyDescent="0.25">
      <c r="A227" s="101">
        <v>299</v>
      </c>
      <c r="B227" s="193">
        <v>43532.438888888901</v>
      </c>
      <c r="C227" s="193">
        <v>43532</v>
      </c>
      <c r="D227" s="101" t="s">
        <v>196</v>
      </c>
      <c r="E227" s="101" t="s">
        <v>39</v>
      </c>
      <c r="F227" s="101" t="s">
        <v>234</v>
      </c>
      <c r="G227" s="196" t="s">
        <v>326</v>
      </c>
      <c r="H227" s="101">
        <v>45</v>
      </c>
      <c r="I227" s="101">
        <v>35</v>
      </c>
      <c r="J227" s="194">
        <f t="shared" si="3"/>
        <v>77.777777777777786</v>
      </c>
    </row>
    <row r="228" spans="1:10" ht="26.25" x14ac:dyDescent="0.25">
      <c r="A228" s="101">
        <v>262</v>
      </c>
      <c r="B228" s="193">
        <v>43529.375</v>
      </c>
      <c r="C228" s="193">
        <v>43529</v>
      </c>
      <c r="D228" s="101" t="s">
        <v>180</v>
      </c>
      <c r="E228" s="101" t="s">
        <v>12</v>
      </c>
      <c r="F228" s="101" t="s">
        <v>234</v>
      </c>
      <c r="G228" s="196" t="s">
        <v>307</v>
      </c>
      <c r="H228" s="101">
        <v>261</v>
      </c>
      <c r="I228" s="101">
        <v>178</v>
      </c>
      <c r="J228" s="194">
        <f t="shared" si="3"/>
        <v>68.199233716475092</v>
      </c>
    </row>
    <row r="229" spans="1:10" x14ac:dyDescent="0.25">
      <c r="A229" s="101">
        <v>261</v>
      </c>
      <c r="B229" s="193">
        <v>43482.559722222199</v>
      </c>
      <c r="C229" s="193">
        <v>43482</v>
      </c>
      <c r="D229" s="101" t="s">
        <v>196</v>
      </c>
      <c r="E229" s="101" t="s">
        <v>39</v>
      </c>
      <c r="F229" s="101" t="s">
        <v>234</v>
      </c>
      <c r="G229" s="196" t="s">
        <v>328</v>
      </c>
      <c r="H229" s="101">
        <v>9</v>
      </c>
      <c r="I229" s="101">
        <v>6</v>
      </c>
      <c r="J229" s="194">
        <f t="shared" si="3"/>
        <v>66.666666666666657</v>
      </c>
    </row>
    <row r="230" spans="1:10" x14ac:dyDescent="0.25">
      <c r="A230" s="101">
        <v>172</v>
      </c>
      <c r="B230" s="193">
        <v>43535.518750000003</v>
      </c>
      <c r="C230" s="193">
        <v>43535</v>
      </c>
      <c r="D230" s="101" t="s">
        <v>180</v>
      </c>
      <c r="E230" s="101" t="s">
        <v>12</v>
      </c>
      <c r="F230" s="101" t="s">
        <v>234</v>
      </c>
      <c r="G230" s="196" t="s">
        <v>313</v>
      </c>
      <c r="H230" s="101">
        <v>269</v>
      </c>
      <c r="I230" s="101">
        <v>171</v>
      </c>
      <c r="J230" s="194">
        <f t="shared" si="3"/>
        <v>63.568773234200748</v>
      </c>
    </row>
    <row r="231" spans="1:10" x14ac:dyDescent="0.25">
      <c r="A231" s="101">
        <v>62</v>
      </c>
      <c r="B231" s="193">
        <v>43573.482638888898</v>
      </c>
      <c r="C231" s="193">
        <v>43572</v>
      </c>
      <c r="D231" s="101" t="s">
        <v>225</v>
      </c>
      <c r="E231" s="101" t="s">
        <v>12</v>
      </c>
      <c r="F231" s="101" t="s">
        <v>234</v>
      </c>
      <c r="G231" s="196" t="s">
        <v>312</v>
      </c>
      <c r="H231" s="101">
        <v>583</v>
      </c>
      <c r="I231" s="101">
        <v>367</v>
      </c>
      <c r="J231" s="194">
        <f t="shared" si="3"/>
        <v>62.950257289879929</v>
      </c>
    </row>
    <row r="232" spans="1:10" ht="26.25" x14ac:dyDescent="0.25">
      <c r="A232" s="34">
        <v>260</v>
      </c>
      <c r="B232" s="198">
        <v>43418</v>
      </c>
      <c r="C232" s="198">
        <v>43417</v>
      </c>
      <c r="D232" s="34" t="s">
        <v>196</v>
      </c>
      <c r="E232" s="34" t="s">
        <v>39</v>
      </c>
      <c r="F232" s="34" t="s">
        <v>234</v>
      </c>
      <c r="G232" s="199" t="s">
        <v>317</v>
      </c>
      <c r="H232" s="34">
        <v>338</v>
      </c>
      <c r="I232" s="34">
        <v>199</v>
      </c>
      <c r="J232" s="200">
        <f t="shared" si="3"/>
        <v>58.875739644970416</v>
      </c>
    </row>
    <row r="233" spans="1:10" x14ac:dyDescent="0.25">
      <c r="A233" s="34">
        <v>66</v>
      </c>
      <c r="B233" s="198">
        <v>43536.685416666704</v>
      </c>
      <c r="C233" s="198">
        <v>43536</v>
      </c>
      <c r="D233" s="34" t="s">
        <v>221</v>
      </c>
      <c r="E233" s="34" t="s">
        <v>12</v>
      </c>
      <c r="F233" s="34" t="s">
        <v>234</v>
      </c>
      <c r="G233" s="199" t="s">
        <v>310</v>
      </c>
      <c r="H233" s="34">
        <v>221</v>
      </c>
      <c r="I233" s="34">
        <v>130</v>
      </c>
      <c r="J233" s="200">
        <f t="shared" si="3"/>
        <v>58.82352941176471</v>
      </c>
    </row>
    <row r="234" spans="1:10" x14ac:dyDescent="0.25">
      <c r="A234" s="34">
        <v>329</v>
      </c>
      <c r="B234" s="198">
        <v>43421.404861111099</v>
      </c>
      <c r="C234" s="198">
        <v>43421</v>
      </c>
      <c r="D234" s="34" t="s">
        <v>196</v>
      </c>
      <c r="E234" s="34" t="s">
        <v>39</v>
      </c>
      <c r="F234" s="34" t="s">
        <v>234</v>
      </c>
      <c r="G234" s="199" t="s">
        <v>647</v>
      </c>
      <c r="H234" s="34">
        <v>14</v>
      </c>
      <c r="I234" s="34">
        <v>8</v>
      </c>
      <c r="J234" s="200">
        <f t="shared" si="3"/>
        <v>57.142857142857139</v>
      </c>
    </row>
    <row r="235" spans="1:10" x14ac:dyDescent="0.25">
      <c r="A235" s="34">
        <v>341</v>
      </c>
      <c r="B235" s="198">
        <v>43536.404861111099</v>
      </c>
      <c r="C235" s="198">
        <v>43535</v>
      </c>
      <c r="D235" s="34" t="s">
        <v>196</v>
      </c>
      <c r="E235" s="34" t="s">
        <v>39</v>
      </c>
      <c r="F235" s="34" t="s">
        <v>234</v>
      </c>
      <c r="G235" s="199" t="s">
        <v>504</v>
      </c>
      <c r="H235" s="34">
        <v>14</v>
      </c>
      <c r="I235" s="34">
        <v>8</v>
      </c>
      <c r="J235" s="200">
        <f t="shared" si="3"/>
        <v>57.142857142857139</v>
      </c>
    </row>
    <row r="236" spans="1:10" x14ac:dyDescent="0.25">
      <c r="A236" s="34">
        <v>357</v>
      </c>
      <c r="B236" s="198">
        <v>43420.5444444444</v>
      </c>
      <c r="C236" s="198">
        <v>43419</v>
      </c>
      <c r="D236" s="34" t="s">
        <v>196</v>
      </c>
      <c r="E236" s="34" t="s">
        <v>39</v>
      </c>
      <c r="F236" s="34" t="s">
        <v>234</v>
      </c>
      <c r="G236" s="199" t="s">
        <v>648</v>
      </c>
      <c r="H236" s="34">
        <v>2</v>
      </c>
      <c r="I236" s="34">
        <v>1</v>
      </c>
      <c r="J236" s="200">
        <f t="shared" si="3"/>
        <v>50</v>
      </c>
    </row>
    <row r="237" spans="1:10" x14ac:dyDescent="0.25">
      <c r="A237" s="34">
        <v>230</v>
      </c>
      <c r="B237" s="198">
        <v>43538.463194444397</v>
      </c>
      <c r="C237" s="198">
        <v>43524</v>
      </c>
      <c r="D237" s="34" t="s">
        <v>225</v>
      </c>
      <c r="E237" s="34" t="s">
        <v>12</v>
      </c>
      <c r="F237" s="34" t="s">
        <v>234</v>
      </c>
      <c r="G237" s="199" t="s">
        <v>320</v>
      </c>
      <c r="H237" s="34">
        <v>137</v>
      </c>
      <c r="I237" s="34">
        <v>66</v>
      </c>
      <c r="J237" s="200">
        <f t="shared" si="3"/>
        <v>48.175182481751825</v>
      </c>
    </row>
    <row r="238" spans="1:10" ht="26.25" x14ac:dyDescent="0.25">
      <c r="A238" s="34">
        <v>352</v>
      </c>
      <c r="B238" s="198">
        <v>43410.510416666701</v>
      </c>
      <c r="C238" s="198">
        <v>43410</v>
      </c>
      <c r="D238" s="34" t="s">
        <v>196</v>
      </c>
      <c r="E238" s="34" t="s">
        <v>39</v>
      </c>
      <c r="F238" s="34" t="s">
        <v>234</v>
      </c>
      <c r="G238" s="199" t="s">
        <v>649</v>
      </c>
      <c r="H238" s="34">
        <v>17</v>
      </c>
      <c r="I238" s="34">
        <v>8</v>
      </c>
      <c r="J238" s="200">
        <f t="shared" si="3"/>
        <v>47.058823529411761</v>
      </c>
    </row>
    <row r="239" spans="1:10" x14ac:dyDescent="0.25">
      <c r="A239" s="34">
        <v>292</v>
      </c>
      <c r="B239" s="198">
        <v>43536.402083333298</v>
      </c>
      <c r="C239" s="198">
        <v>43535</v>
      </c>
      <c r="D239" s="34" t="s">
        <v>196</v>
      </c>
      <c r="E239" s="34" t="s">
        <v>39</v>
      </c>
      <c r="F239" s="34" t="s">
        <v>234</v>
      </c>
      <c r="G239" s="199" t="s">
        <v>318</v>
      </c>
      <c r="H239" s="34">
        <v>39</v>
      </c>
      <c r="I239" s="34">
        <v>18</v>
      </c>
      <c r="J239" s="200">
        <f t="shared" si="3"/>
        <v>46.153846153846153</v>
      </c>
    </row>
    <row r="240" spans="1:10" x14ac:dyDescent="0.25">
      <c r="A240" s="34">
        <v>348</v>
      </c>
      <c r="B240" s="198">
        <v>43419.404861111099</v>
      </c>
      <c r="C240" s="198">
        <v>43410</v>
      </c>
      <c r="D240" s="34" t="s">
        <v>180</v>
      </c>
      <c r="E240" s="34" t="s">
        <v>12</v>
      </c>
      <c r="F240" s="34" t="s">
        <v>234</v>
      </c>
      <c r="G240" s="199" t="s">
        <v>650</v>
      </c>
      <c r="H240" s="34">
        <v>134</v>
      </c>
      <c r="I240" s="34">
        <v>61</v>
      </c>
      <c r="J240" s="200">
        <f t="shared" si="3"/>
        <v>45.522388059701491</v>
      </c>
    </row>
    <row r="241" spans="1:10" x14ac:dyDescent="0.25">
      <c r="A241" s="34">
        <v>173</v>
      </c>
      <c r="B241" s="198">
        <v>43535.521527777797</v>
      </c>
      <c r="C241" s="198">
        <v>43535</v>
      </c>
      <c r="D241" s="34" t="s">
        <v>180</v>
      </c>
      <c r="E241" s="34" t="s">
        <v>12</v>
      </c>
      <c r="F241" s="34" t="s">
        <v>234</v>
      </c>
      <c r="G241" s="199" t="s">
        <v>651</v>
      </c>
      <c r="H241" s="34">
        <v>254</v>
      </c>
      <c r="I241" s="34">
        <v>115</v>
      </c>
      <c r="J241" s="200">
        <f t="shared" si="3"/>
        <v>45.275590551181097</v>
      </c>
    </row>
    <row r="242" spans="1:10" x14ac:dyDescent="0.25">
      <c r="A242" s="34">
        <v>289</v>
      </c>
      <c r="B242" s="198">
        <v>43450.282638888901</v>
      </c>
      <c r="C242" s="198">
        <v>43447</v>
      </c>
      <c r="D242" s="34" t="s">
        <v>196</v>
      </c>
      <c r="E242" s="34" t="s">
        <v>39</v>
      </c>
      <c r="F242" s="34" t="s">
        <v>234</v>
      </c>
      <c r="G242" s="199" t="s">
        <v>327</v>
      </c>
      <c r="H242" s="34">
        <v>34</v>
      </c>
      <c r="I242" s="34">
        <v>15</v>
      </c>
      <c r="J242" s="200">
        <f t="shared" si="3"/>
        <v>44.117647058823529</v>
      </c>
    </row>
    <row r="243" spans="1:10" x14ac:dyDescent="0.25">
      <c r="A243" s="34">
        <v>350</v>
      </c>
      <c r="B243" s="198">
        <v>43529.711805555598</v>
      </c>
      <c r="C243" s="198">
        <v>43525</v>
      </c>
      <c r="D243" s="34" t="s">
        <v>225</v>
      </c>
      <c r="E243" s="34" t="s">
        <v>12</v>
      </c>
      <c r="F243" s="34" t="s">
        <v>234</v>
      </c>
      <c r="G243" s="199" t="s">
        <v>652</v>
      </c>
      <c r="H243" s="34">
        <v>205</v>
      </c>
      <c r="I243" s="34">
        <v>86</v>
      </c>
      <c r="J243" s="200">
        <f t="shared" si="3"/>
        <v>41.951219512195124</v>
      </c>
    </row>
    <row r="244" spans="1:10" x14ac:dyDescent="0.25">
      <c r="A244" s="34">
        <v>170</v>
      </c>
      <c r="B244" s="198">
        <v>43535.515277777798</v>
      </c>
      <c r="C244" s="198">
        <v>43535</v>
      </c>
      <c r="D244" s="34" t="s">
        <v>225</v>
      </c>
      <c r="E244" s="34" t="s">
        <v>12</v>
      </c>
      <c r="F244" s="34" t="s">
        <v>234</v>
      </c>
      <c r="G244" s="199" t="s">
        <v>324</v>
      </c>
      <c r="H244" s="34">
        <v>115</v>
      </c>
      <c r="I244" s="34">
        <v>48</v>
      </c>
      <c r="J244" s="200">
        <f t="shared" si="3"/>
        <v>41.739130434782609</v>
      </c>
    </row>
    <row r="245" spans="1:10" x14ac:dyDescent="0.25">
      <c r="A245" s="34">
        <v>290</v>
      </c>
      <c r="B245" s="198">
        <v>43420.469444444403</v>
      </c>
      <c r="C245" s="198">
        <v>43420</v>
      </c>
      <c r="D245" s="34" t="s">
        <v>196</v>
      </c>
      <c r="E245" s="34" t="s">
        <v>39</v>
      </c>
      <c r="F245" s="34" t="s">
        <v>234</v>
      </c>
      <c r="G245" s="199" t="s">
        <v>341</v>
      </c>
      <c r="H245" s="34">
        <v>5</v>
      </c>
      <c r="I245" s="34">
        <v>2</v>
      </c>
      <c r="J245" s="200">
        <f t="shared" si="3"/>
        <v>40</v>
      </c>
    </row>
    <row r="246" spans="1:10" x14ac:dyDescent="0.25">
      <c r="A246" s="34">
        <v>291</v>
      </c>
      <c r="B246" s="198">
        <v>43572.578472222202</v>
      </c>
      <c r="C246" s="198">
        <v>43536</v>
      </c>
      <c r="D246" s="34" t="s">
        <v>196</v>
      </c>
      <c r="E246" s="34" t="s">
        <v>39</v>
      </c>
      <c r="F246" s="34" t="s">
        <v>234</v>
      </c>
      <c r="G246" s="199" t="s">
        <v>311</v>
      </c>
      <c r="H246" s="34">
        <v>25</v>
      </c>
      <c r="I246" s="34">
        <v>10</v>
      </c>
      <c r="J246" s="200">
        <f t="shared" si="3"/>
        <v>40</v>
      </c>
    </row>
    <row r="247" spans="1:10" x14ac:dyDescent="0.25">
      <c r="A247" s="34">
        <v>171</v>
      </c>
      <c r="B247" s="198">
        <v>43411.4284722222</v>
      </c>
      <c r="C247" s="198">
        <v>43411</v>
      </c>
      <c r="D247" s="34" t="s">
        <v>180</v>
      </c>
      <c r="E247" s="34" t="s">
        <v>12</v>
      </c>
      <c r="F247" s="34" t="s">
        <v>234</v>
      </c>
      <c r="G247" s="199" t="s">
        <v>316</v>
      </c>
      <c r="H247" s="34">
        <v>18</v>
      </c>
      <c r="I247" s="34">
        <v>7</v>
      </c>
      <c r="J247" s="200">
        <f t="shared" si="3"/>
        <v>38.888888888888893</v>
      </c>
    </row>
    <row r="248" spans="1:10" x14ac:dyDescent="0.25">
      <c r="A248" s="34">
        <v>293</v>
      </c>
      <c r="B248" s="198">
        <v>43528.534027777801</v>
      </c>
      <c r="C248" s="198">
        <v>43528</v>
      </c>
      <c r="D248" s="34" t="s">
        <v>196</v>
      </c>
      <c r="E248" s="34" t="s">
        <v>39</v>
      </c>
      <c r="F248" s="34" t="s">
        <v>234</v>
      </c>
      <c r="G248" s="199" t="s">
        <v>329</v>
      </c>
      <c r="H248" s="34">
        <v>8</v>
      </c>
      <c r="I248" s="34">
        <v>3</v>
      </c>
      <c r="J248" s="200">
        <f t="shared" si="3"/>
        <v>37.5</v>
      </c>
    </row>
    <row r="249" spans="1:10" ht="26.25" x14ac:dyDescent="0.25">
      <c r="A249" s="34">
        <v>255</v>
      </c>
      <c r="B249" s="198">
        <v>43565.522916666698</v>
      </c>
      <c r="C249" s="198">
        <v>43538</v>
      </c>
      <c r="D249" s="34" t="s">
        <v>176</v>
      </c>
      <c r="E249" s="34" t="s">
        <v>47</v>
      </c>
      <c r="F249" s="34" t="s">
        <v>234</v>
      </c>
      <c r="G249" s="199" t="s">
        <v>325</v>
      </c>
      <c r="H249" s="34">
        <v>624</v>
      </c>
      <c r="I249" s="34">
        <v>166</v>
      </c>
      <c r="J249" s="200">
        <f t="shared" si="3"/>
        <v>26.602564102564102</v>
      </c>
    </row>
    <row r="250" spans="1:10" x14ac:dyDescent="0.25">
      <c r="A250" s="34">
        <v>276</v>
      </c>
      <c r="B250" s="198">
        <v>43420.649305555598</v>
      </c>
      <c r="C250" s="198">
        <v>43420</v>
      </c>
      <c r="D250" s="34" t="s">
        <v>184</v>
      </c>
      <c r="E250" s="34" t="s">
        <v>44</v>
      </c>
      <c r="F250" s="34" t="s">
        <v>234</v>
      </c>
      <c r="G250" s="199" t="s">
        <v>431</v>
      </c>
      <c r="H250" s="34">
        <v>250</v>
      </c>
      <c r="I250" s="34">
        <v>66</v>
      </c>
      <c r="J250" s="200">
        <f t="shared" si="3"/>
        <v>26.400000000000002</v>
      </c>
    </row>
    <row r="251" spans="1:10" x14ac:dyDescent="0.25">
      <c r="A251" s="34">
        <v>240</v>
      </c>
      <c r="B251" s="198">
        <v>43528.46875</v>
      </c>
      <c r="C251" s="198">
        <v>43528</v>
      </c>
      <c r="D251" s="34" t="s">
        <v>221</v>
      </c>
      <c r="E251" s="34" t="s">
        <v>12</v>
      </c>
      <c r="F251" s="34" t="s">
        <v>234</v>
      </c>
      <c r="G251" s="199" t="s">
        <v>432</v>
      </c>
      <c r="H251" s="34">
        <v>37</v>
      </c>
      <c r="I251" s="34">
        <v>9</v>
      </c>
      <c r="J251" s="200">
        <f t="shared" si="3"/>
        <v>24.324324324324326</v>
      </c>
    </row>
    <row r="252" spans="1:10" x14ac:dyDescent="0.25">
      <c r="A252" s="34">
        <v>281</v>
      </c>
      <c r="B252" s="198">
        <v>43420.540972222203</v>
      </c>
      <c r="C252" s="198">
        <v>43420</v>
      </c>
      <c r="D252" s="34" t="s">
        <v>196</v>
      </c>
      <c r="E252" s="34" t="s">
        <v>39</v>
      </c>
      <c r="F252" s="34" t="s">
        <v>234</v>
      </c>
      <c r="G252" s="199" t="s">
        <v>336</v>
      </c>
      <c r="H252" s="34">
        <v>84</v>
      </c>
      <c r="I252" s="34">
        <v>20</v>
      </c>
      <c r="J252" s="200">
        <f t="shared" si="3"/>
        <v>23.809523809523807</v>
      </c>
    </row>
    <row r="253" spans="1:10" x14ac:dyDescent="0.25">
      <c r="A253" s="34">
        <v>310</v>
      </c>
      <c r="B253" s="198">
        <v>43537.047916666699</v>
      </c>
      <c r="C253" s="198">
        <v>43537</v>
      </c>
      <c r="D253" s="34" t="s">
        <v>196</v>
      </c>
      <c r="E253" s="34" t="s">
        <v>39</v>
      </c>
      <c r="F253" s="34" t="s">
        <v>234</v>
      </c>
      <c r="G253" s="199" t="s">
        <v>653</v>
      </c>
      <c r="H253" s="34">
        <v>13</v>
      </c>
      <c r="I253" s="34">
        <v>3</v>
      </c>
      <c r="J253" s="200">
        <f t="shared" si="3"/>
        <v>23.076923076923077</v>
      </c>
    </row>
    <row r="254" spans="1:10" x14ac:dyDescent="0.25">
      <c r="A254" s="34">
        <v>307</v>
      </c>
      <c r="B254" s="198">
        <v>43529.609027777798</v>
      </c>
      <c r="C254" s="198">
        <v>43529</v>
      </c>
      <c r="D254" s="34" t="s">
        <v>196</v>
      </c>
      <c r="E254" s="34" t="s">
        <v>39</v>
      </c>
      <c r="F254" s="34" t="s">
        <v>234</v>
      </c>
      <c r="G254" s="199" t="s">
        <v>337</v>
      </c>
      <c r="H254" s="34">
        <v>46</v>
      </c>
      <c r="I254" s="34">
        <v>10</v>
      </c>
      <c r="J254" s="200">
        <f t="shared" si="3"/>
        <v>21.739130434782609</v>
      </c>
    </row>
    <row r="255" spans="1:10" x14ac:dyDescent="0.25">
      <c r="A255" s="34">
        <v>282</v>
      </c>
      <c r="B255" s="198">
        <v>43540.590277777803</v>
      </c>
      <c r="C255" s="198">
        <v>43540</v>
      </c>
      <c r="D255" s="34" t="s">
        <v>196</v>
      </c>
      <c r="E255" s="34" t="s">
        <v>39</v>
      </c>
      <c r="F255" s="34" t="s">
        <v>234</v>
      </c>
      <c r="G255" s="199" t="s">
        <v>502</v>
      </c>
      <c r="H255" s="34">
        <v>80</v>
      </c>
      <c r="I255" s="34">
        <v>17</v>
      </c>
      <c r="J255" s="200">
        <f t="shared" si="3"/>
        <v>21.25</v>
      </c>
    </row>
    <row r="256" spans="1:10" x14ac:dyDescent="0.25">
      <c r="A256" s="34">
        <v>395</v>
      </c>
      <c r="B256" s="198">
        <v>43529.539583333302</v>
      </c>
      <c r="C256" s="198">
        <v>43529</v>
      </c>
      <c r="D256" s="34" t="s">
        <v>221</v>
      </c>
      <c r="E256" s="34" t="s">
        <v>12</v>
      </c>
      <c r="F256" s="34" t="s">
        <v>234</v>
      </c>
      <c r="G256" s="199" t="s">
        <v>654</v>
      </c>
      <c r="H256" s="34">
        <v>78</v>
      </c>
      <c r="I256" s="34">
        <v>16</v>
      </c>
      <c r="J256" s="200">
        <f t="shared" si="3"/>
        <v>20.512820512820511</v>
      </c>
    </row>
    <row r="257" spans="1:10" x14ac:dyDescent="0.25">
      <c r="A257" s="34">
        <v>168</v>
      </c>
      <c r="B257" s="198">
        <v>43537.464583333298</v>
      </c>
      <c r="C257" s="198">
        <v>43537</v>
      </c>
      <c r="D257" s="34" t="s">
        <v>180</v>
      </c>
      <c r="E257" s="34" t="s">
        <v>12</v>
      </c>
      <c r="F257" s="34" t="s">
        <v>234</v>
      </c>
      <c r="G257" s="199" t="s">
        <v>332</v>
      </c>
      <c r="H257" s="34">
        <v>1723</v>
      </c>
      <c r="I257" s="34">
        <v>341</v>
      </c>
      <c r="J257" s="200">
        <f t="shared" si="3"/>
        <v>19.79106210098665</v>
      </c>
    </row>
    <row r="258" spans="1:10" ht="26.25" x14ac:dyDescent="0.25">
      <c r="A258" s="34">
        <v>288</v>
      </c>
      <c r="B258" s="198">
        <v>43452.645833333299</v>
      </c>
      <c r="C258" s="198">
        <v>43451</v>
      </c>
      <c r="D258" s="34" t="s">
        <v>196</v>
      </c>
      <c r="E258" s="34" t="s">
        <v>39</v>
      </c>
      <c r="F258" s="34" t="s">
        <v>234</v>
      </c>
      <c r="G258" s="199" t="s">
        <v>333</v>
      </c>
      <c r="H258" s="34">
        <v>62</v>
      </c>
      <c r="I258" s="34">
        <v>12</v>
      </c>
      <c r="J258" s="200">
        <f t="shared" ref="J258:J267" si="4">I258/H258*100</f>
        <v>19.35483870967742</v>
      </c>
    </row>
    <row r="259" spans="1:10" ht="26.25" x14ac:dyDescent="0.25">
      <c r="A259" s="34">
        <v>354</v>
      </c>
      <c r="B259" s="198">
        <v>43416.691666666702</v>
      </c>
      <c r="C259" s="198">
        <v>43416</v>
      </c>
      <c r="D259" s="34" t="s">
        <v>184</v>
      </c>
      <c r="E259" s="34" t="s">
        <v>44</v>
      </c>
      <c r="F259" s="34" t="s">
        <v>234</v>
      </c>
      <c r="G259" s="199" t="s">
        <v>655</v>
      </c>
      <c r="H259" s="34">
        <v>617</v>
      </c>
      <c r="I259" s="34">
        <v>108</v>
      </c>
      <c r="J259" s="200">
        <f t="shared" si="4"/>
        <v>17.504051863857377</v>
      </c>
    </row>
    <row r="260" spans="1:10" x14ac:dyDescent="0.25">
      <c r="A260" s="34">
        <v>349</v>
      </c>
      <c r="B260" s="198">
        <v>43417.440277777801</v>
      </c>
      <c r="C260" s="198">
        <v>43416</v>
      </c>
      <c r="D260" s="34" t="s">
        <v>225</v>
      </c>
      <c r="E260" s="34" t="s">
        <v>12</v>
      </c>
      <c r="F260" s="34" t="s">
        <v>234</v>
      </c>
      <c r="G260" s="199" t="s">
        <v>656</v>
      </c>
      <c r="H260" s="34">
        <v>200</v>
      </c>
      <c r="I260" s="34">
        <v>31</v>
      </c>
      <c r="J260" s="200">
        <f t="shared" si="4"/>
        <v>15.5</v>
      </c>
    </row>
    <row r="261" spans="1:10" x14ac:dyDescent="0.25">
      <c r="A261" s="34">
        <v>301</v>
      </c>
      <c r="B261" s="198">
        <v>43550.761111111096</v>
      </c>
      <c r="C261" s="198">
        <v>43539</v>
      </c>
      <c r="D261" s="34" t="s">
        <v>196</v>
      </c>
      <c r="E261" s="34" t="s">
        <v>39</v>
      </c>
      <c r="F261" s="34" t="s">
        <v>234</v>
      </c>
      <c r="G261" s="199" t="s">
        <v>501</v>
      </c>
      <c r="H261" s="34">
        <v>22</v>
      </c>
      <c r="I261" s="34">
        <v>3</v>
      </c>
      <c r="J261" s="200">
        <f t="shared" si="4"/>
        <v>13.636363636363635</v>
      </c>
    </row>
    <row r="262" spans="1:10" x14ac:dyDescent="0.25">
      <c r="A262" s="34">
        <v>308</v>
      </c>
      <c r="B262" s="198">
        <v>43538.722222222197</v>
      </c>
      <c r="C262" s="198">
        <v>43538</v>
      </c>
      <c r="D262" s="34" t="s">
        <v>196</v>
      </c>
      <c r="E262" s="34" t="s">
        <v>39</v>
      </c>
      <c r="F262" s="34" t="s">
        <v>234</v>
      </c>
      <c r="G262" s="199" t="s">
        <v>331</v>
      </c>
      <c r="H262" s="34">
        <v>39</v>
      </c>
      <c r="I262" s="34">
        <v>5</v>
      </c>
      <c r="J262" s="200">
        <f t="shared" si="4"/>
        <v>12.820512820512819</v>
      </c>
    </row>
    <row r="263" spans="1:10" ht="26.25" x14ac:dyDescent="0.25">
      <c r="A263" s="34">
        <v>425</v>
      </c>
      <c r="B263" s="198">
        <v>43539.498611111099</v>
      </c>
      <c r="C263" s="198">
        <v>43539</v>
      </c>
      <c r="D263" s="34" t="s">
        <v>225</v>
      </c>
      <c r="E263" s="34" t="s">
        <v>12</v>
      </c>
      <c r="F263" s="34" t="s">
        <v>234</v>
      </c>
      <c r="G263" s="199" t="s">
        <v>657</v>
      </c>
      <c r="H263" s="34">
        <v>27</v>
      </c>
      <c r="I263" s="34">
        <v>2</v>
      </c>
      <c r="J263" s="200">
        <f t="shared" si="4"/>
        <v>7.4074074074074066</v>
      </c>
    </row>
    <row r="264" spans="1:10" x14ac:dyDescent="0.25">
      <c r="A264" s="34">
        <v>428</v>
      </c>
      <c r="B264" s="198">
        <v>43539.694444444402</v>
      </c>
      <c r="C264" s="198">
        <v>43528</v>
      </c>
      <c r="D264" s="34" t="s">
        <v>176</v>
      </c>
      <c r="E264" s="34" t="s">
        <v>47</v>
      </c>
      <c r="F264" s="34" t="s">
        <v>234</v>
      </c>
      <c r="G264" s="199" t="s">
        <v>658</v>
      </c>
      <c r="H264" s="34">
        <v>86</v>
      </c>
      <c r="I264" s="34">
        <v>6</v>
      </c>
      <c r="J264" s="200">
        <f t="shared" si="4"/>
        <v>6.9767441860465116</v>
      </c>
    </row>
    <row r="265" spans="1:10" x14ac:dyDescent="0.25">
      <c r="A265" s="34">
        <v>432</v>
      </c>
      <c r="B265" s="198">
        <v>43543.451388888898</v>
      </c>
      <c r="C265" s="198">
        <v>43538</v>
      </c>
      <c r="D265" s="34" t="s">
        <v>184</v>
      </c>
      <c r="E265" s="34" t="s">
        <v>44</v>
      </c>
      <c r="F265" s="34" t="s">
        <v>234</v>
      </c>
      <c r="G265" s="199" t="s">
        <v>659</v>
      </c>
      <c r="H265" s="34">
        <v>76</v>
      </c>
      <c r="I265" s="34">
        <v>5</v>
      </c>
      <c r="J265" s="200">
        <f t="shared" si="4"/>
        <v>6.5789473684210522</v>
      </c>
    </row>
    <row r="266" spans="1:10" x14ac:dyDescent="0.25">
      <c r="A266" s="34">
        <v>360</v>
      </c>
      <c r="B266" s="198">
        <v>43420.569444444402</v>
      </c>
      <c r="C266" s="198">
        <v>43419</v>
      </c>
      <c r="D266" s="34" t="s">
        <v>196</v>
      </c>
      <c r="E266" s="34" t="s">
        <v>39</v>
      </c>
      <c r="F266" s="34" t="s">
        <v>234</v>
      </c>
      <c r="G266" s="199" t="s">
        <v>660</v>
      </c>
      <c r="H266" s="34">
        <v>2</v>
      </c>
      <c r="I266" s="34">
        <v>0</v>
      </c>
      <c r="J266" s="200">
        <f t="shared" si="4"/>
        <v>0</v>
      </c>
    </row>
    <row r="267" spans="1:10" x14ac:dyDescent="0.25">
      <c r="A267" s="34">
        <v>294</v>
      </c>
      <c r="B267" s="198">
        <v>43420.707638888904</v>
      </c>
      <c r="C267" s="198">
        <v>43420</v>
      </c>
      <c r="D267" s="34" t="s">
        <v>196</v>
      </c>
      <c r="E267" s="34" t="s">
        <v>39</v>
      </c>
      <c r="F267" s="34" t="s">
        <v>234</v>
      </c>
      <c r="G267" s="199" t="s">
        <v>342</v>
      </c>
      <c r="H267" s="34">
        <v>8</v>
      </c>
      <c r="I267" s="34">
        <v>0</v>
      </c>
      <c r="J267" s="200">
        <f t="shared" si="4"/>
        <v>0</v>
      </c>
    </row>
    <row r="268" spans="1:10" x14ac:dyDescent="0.25">
      <c r="A268" s="34">
        <v>295</v>
      </c>
      <c r="B268" s="198">
        <v>43423.671527777798</v>
      </c>
      <c r="C268" s="198">
        <v>43423</v>
      </c>
      <c r="D268" s="34" t="s">
        <v>196</v>
      </c>
      <c r="E268" s="34" t="s">
        <v>39</v>
      </c>
      <c r="F268" s="34" t="s">
        <v>234</v>
      </c>
      <c r="G268" s="199" t="s">
        <v>330</v>
      </c>
      <c r="H268" s="34">
        <v>13</v>
      </c>
      <c r="I268" s="34">
        <v>0</v>
      </c>
      <c r="J268" s="200">
        <f>I268/H268*100</f>
        <v>0</v>
      </c>
    </row>
    <row r="269" spans="1:10" x14ac:dyDescent="0.25">
      <c r="A269" s="34">
        <v>358</v>
      </c>
      <c r="B269" s="198">
        <v>43420.547916666699</v>
      </c>
      <c r="C269" s="198">
        <v>43419</v>
      </c>
      <c r="D269" s="34" t="s">
        <v>196</v>
      </c>
      <c r="E269" s="34" t="s">
        <v>39</v>
      </c>
      <c r="F269" s="34" t="s">
        <v>234</v>
      </c>
      <c r="G269" s="199" t="s">
        <v>661</v>
      </c>
      <c r="H269" s="34">
        <v>0</v>
      </c>
      <c r="I269" s="34">
        <v>0</v>
      </c>
      <c r="J269" s="200" t="s">
        <v>560</v>
      </c>
    </row>
    <row r="270" spans="1:10" x14ac:dyDescent="0.25">
      <c r="A270" s="34">
        <v>359</v>
      </c>
      <c r="B270" s="198">
        <v>43420.566666666702</v>
      </c>
      <c r="C270" s="198">
        <v>43419</v>
      </c>
      <c r="D270" s="34" t="s">
        <v>196</v>
      </c>
      <c r="E270" s="34" t="s">
        <v>39</v>
      </c>
      <c r="F270" s="34" t="s">
        <v>234</v>
      </c>
      <c r="G270" s="199" t="s">
        <v>662</v>
      </c>
      <c r="H270" s="34">
        <v>0</v>
      </c>
      <c r="I270" s="34">
        <v>0</v>
      </c>
      <c r="J270" s="200" t="s">
        <v>560</v>
      </c>
    </row>
    <row r="271" spans="1:10" x14ac:dyDescent="0.25">
      <c r="A271" s="5"/>
      <c r="B271" s="5"/>
      <c r="C271" s="5"/>
      <c r="D271" s="5"/>
      <c r="E271" s="5"/>
      <c r="F271" s="6"/>
      <c r="G271" s="15" t="s">
        <v>125</v>
      </c>
      <c r="H271" s="202">
        <f>SUM(H2:H220)</f>
        <v>13493.6</v>
      </c>
      <c r="I271" s="202">
        <f>SUM(I2:I220)</f>
        <v>5688</v>
      </c>
      <c r="J271" s="203">
        <f>I271/H271 *100</f>
        <v>42.153317128120001</v>
      </c>
    </row>
    <row r="272" spans="1:10" x14ac:dyDescent="0.25">
      <c r="A272" s="8"/>
      <c r="B272" s="8"/>
      <c r="C272" s="8"/>
      <c r="D272" s="8"/>
      <c r="E272" s="8"/>
      <c r="F272" s="9"/>
      <c r="G272" s="204" t="s">
        <v>126</v>
      </c>
      <c r="H272" s="203">
        <f>AVERAGE(H2:H220)</f>
        <v>61.614611872146121</v>
      </c>
      <c r="I272" s="203">
        <f>AVERAGE(I2:I220)</f>
        <v>25.972602739726028</v>
      </c>
      <c r="J272" s="203">
        <f>AVERAGE(J2:J220)</f>
        <v>39.532424736424375</v>
      </c>
    </row>
    <row r="273" spans="1:10" x14ac:dyDescent="0.25">
      <c r="A273" s="8"/>
      <c r="B273" s="8"/>
      <c r="C273" s="8"/>
      <c r="D273" s="8"/>
      <c r="E273" s="8"/>
      <c r="F273" s="9"/>
      <c r="G273" s="14" t="s">
        <v>127</v>
      </c>
      <c r="H273" s="192">
        <f>SUM(H221:H270)</f>
        <v>6990</v>
      </c>
      <c r="I273" s="192">
        <f>SUM(I221:I270)</f>
        <v>2501</v>
      </c>
      <c r="J273" s="205">
        <f>I273/H273 *100</f>
        <v>35.779685264663804</v>
      </c>
    </row>
    <row r="274" spans="1:10" x14ac:dyDescent="0.25">
      <c r="A274" s="8"/>
      <c r="B274" s="8"/>
      <c r="C274" s="8"/>
      <c r="D274" s="8"/>
      <c r="E274" s="8"/>
      <c r="F274" s="9"/>
      <c r="G274" s="14" t="s">
        <v>128</v>
      </c>
      <c r="H274" s="205">
        <f t="shared" ref="H274:J274" si="5">AVERAGE(H221:H270)</f>
        <v>139.80000000000001</v>
      </c>
      <c r="I274" s="205">
        <f t="shared" si="5"/>
        <v>50.02</v>
      </c>
      <c r="J274" s="205">
        <f t="shared" si="5"/>
        <v>41.436190590732622</v>
      </c>
    </row>
    <row r="275" spans="1:10" x14ac:dyDescent="0.25">
      <c r="A275" s="8"/>
      <c r="B275" s="8"/>
      <c r="C275" s="8"/>
      <c r="D275" s="8"/>
      <c r="E275" s="8"/>
      <c r="F275" s="9"/>
      <c r="G275" s="11" t="s">
        <v>359</v>
      </c>
      <c r="H275" s="12">
        <f>SUM(H2:H270)</f>
        <v>20483.599999999999</v>
      </c>
      <c r="I275" s="12">
        <f>SUM(I2:I270)</f>
        <v>8189</v>
      </c>
      <c r="J275" s="13">
        <f>I275/H275 *100</f>
        <v>39.978324122712806</v>
      </c>
    </row>
    <row r="276" spans="1:10" x14ac:dyDescent="0.25">
      <c r="A276" s="8"/>
      <c r="B276" s="8"/>
      <c r="C276" s="8"/>
      <c r="D276" s="8"/>
      <c r="E276" s="8"/>
      <c r="F276" s="9"/>
      <c r="G276" s="197" t="s">
        <v>360</v>
      </c>
      <c r="H276" s="13">
        <f t="shared" ref="H276:J276" si="6">AVERAGE(H2:H270)</f>
        <v>76.147211895910772</v>
      </c>
      <c r="I276" s="13">
        <f t="shared" si="6"/>
        <v>30.442379182156134</v>
      </c>
      <c r="J276" s="13">
        <f t="shared" si="6"/>
        <v>39.87467477764833</v>
      </c>
    </row>
    <row r="277" spans="1:10" x14ac:dyDescent="0.25">
      <c r="A277" s="8"/>
      <c r="B277" s="8"/>
      <c r="C277" s="8"/>
      <c r="D277" s="8"/>
      <c r="E277" s="8"/>
      <c r="F277" s="8"/>
      <c r="G277" s="52"/>
    </row>
    <row r="278" spans="1:10" x14ac:dyDescent="0.25">
      <c r="F278" s="51"/>
    </row>
    <row r="279" spans="1:10" x14ac:dyDescent="0.25">
      <c r="F279" s="51"/>
    </row>
    <row r="280" spans="1:10" x14ac:dyDescent="0.25">
      <c r="F280" s="51"/>
    </row>
    <row r="281" spans="1:10" x14ac:dyDescent="0.25">
      <c r="F281" s="51"/>
    </row>
  </sheetData>
  <pageMargins left="3.937007874015748E-2" right="3.937007874015748E-2" top="0.15748031496062992" bottom="0.15748031496062992" header="0.31496062992125984" footer="0.31496062992125984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97"/>
  <sheetViews>
    <sheetView workbookViewId="0">
      <pane ySplit="1" topLeftCell="A126" activePane="bottomLeft" state="frozen"/>
      <selection pane="bottomLeft"/>
    </sheetView>
  </sheetViews>
  <sheetFormatPr defaultRowHeight="12.75" x14ac:dyDescent="0.2"/>
  <cols>
    <col min="1" max="1" width="4.42578125" style="37" bestFit="1" customWidth="1"/>
    <col min="2" max="2" width="6.5703125" style="37" customWidth="1"/>
    <col min="3" max="3" width="4.140625" style="37" customWidth="1"/>
    <col min="4" max="4" width="8.42578125" style="37" hidden="1" customWidth="1"/>
    <col min="5" max="5" width="59.140625" style="225" customWidth="1"/>
    <col min="6" max="6" width="5.5703125" style="37" customWidth="1"/>
    <col min="7" max="7" width="5.42578125" style="37" customWidth="1"/>
    <col min="8" max="8" width="5.28515625" style="37" customWidth="1"/>
    <col min="9" max="9" width="5.42578125" style="37" customWidth="1"/>
    <col min="10" max="10" width="5.28515625" style="37" customWidth="1"/>
    <col min="11" max="11" width="5.85546875" style="37" customWidth="1"/>
    <col min="12" max="12" width="5.28515625" style="37" customWidth="1"/>
    <col min="13" max="13" width="6" style="37" customWidth="1"/>
    <col min="14" max="14" width="9" style="37" customWidth="1"/>
    <col min="15" max="15" width="6.140625" style="19" customWidth="1"/>
    <col min="16" max="16" width="9.85546875" style="19" customWidth="1"/>
    <col min="17" max="17" width="11.140625" style="19" customWidth="1"/>
    <col min="18" max="16384" width="9.140625" style="19"/>
  </cols>
  <sheetData>
    <row r="1" spans="1:17" ht="63" customHeight="1" x14ac:dyDescent="0.2">
      <c r="A1" s="187" t="s">
        <v>172</v>
      </c>
      <c r="B1" s="188" t="s">
        <v>373</v>
      </c>
      <c r="C1" s="187" t="s">
        <v>2</v>
      </c>
      <c r="D1" s="187" t="s">
        <v>373</v>
      </c>
      <c r="E1" s="188" t="s">
        <v>173</v>
      </c>
      <c r="F1" s="189" t="s">
        <v>134</v>
      </c>
      <c r="G1" s="189" t="s">
        <v>135</v>
      </c>
      <c r="H1" s="189" t="s">
        <v>136</v>
      </c>
      <c r="I1" s="189" t="s">
        <v>137</v>
      </c>
      <c r="J1" s="189" t="s">
        <v>138</v>
      </c>
      <c r="K1" s="189" t="s">
        <v>139</v>
      </c>
      <c r="L1" s="189" t="s">
        <v>140</v>
      </c>
      <c r="M1" s="189" t="s">
        <v>553</v>
      </c>
      <c r="N1" s="190" t="s">
        <v>374</v>
      </c>
      <c r="O1" s="158" t="s">
        <v>555</v>
      </c>
      <c r="P1" s="158" t="s">
        <v>554</v>
      </c>
      <c r="Q1" s="157" t="s">
        <v>683</v>
      </c>
    </row>
    <row r="2" spans="1:17" s="20" customFormat="1" hidden="1" x14ac:dyDescent="0.25">
      <c r="A2" s="206">
        <v>93</v>
      </c>
      <c r="B2" s="206" t="s">
        <v>92</v>
      </c>
      <c r="C2" s="206" t="s">
        <v>178</v>
      </c>
      <c r="D2" s="206" t="s">
        <v>92</v>
      </c>
      <c r="E2" s="207" t="s">
        <v>245</v>
      </c>
      <c r="F2" s="208">
        <v>2.3255813953488373</v>
      </c>
      <c r="G2" s="208">
        <v>36.95652173913043</v>
      </c>
      <c r="H2" s="208">
        <v>27.500000000000004</v>
      </c>
      <c r="I2" s="208">
        <v>13.953488372093023</v>
      </c>
      <c r="J2" s="208">
        <v>22.5</v>
      </c>
      <c r="K2" s="208">
        <v>22.891566265060241</v>
      </c>
      <c r="L2" s="208">
        <v>35.135135135135137</v>
      </c>
      <c r="M2" s="278">
        <v>18.75</v>
      </c>
      <c r="N2" s="209">
        <f t="shared" ref="N2:N65" si="0">COUNT(F2:M2)</f>
        <v>8</v>
      </c>
      <c r="O2" s="209" t="s">
        <v>142</v>
      </c>
      <c r="P2" s="209" t="s">
        <v>142</v>
      </c>
      <c r="Q2" s="227">
        <f>M2-L2</f>
        <v>-16.385135135135137</v>
      </c>
    </row>
    <row r="3" spans="1:17" s="20" customFormat="1" ht="25.5" hidden="1" x14ac:dyDescent="0.25">
      <c r="A3" s="210">
        <v>94</v>
      </c>
      <c r="B3" s="206" t="s">
        <v>92</v>
      </c>
      <c r="C3" s="210" t="s">
        <v>178</v>
      </c>
      <c r="D3" s="210" t="s">
        <v>92</v>
      </c>
      <c r="E3" s="207" t="s">
        <v>588</v>
      </c>
      <c r="F3" s="211">
        <v>9.3333333333333339</v>
      </c>
      <c r="G3" s="211">
        <v>9.3333333333333339</v>
      </c>
      <c r="H3" s="211"/>
      <c r="I3" s="211">
        <v>43.055555555555557</v>
      </c>
      <c r="J3" s="211">
        <v>25.773195876288657</v>
      </c>
      <c r="K3" s="208">
        <v>35.61643835616438</v>
      </c>
      <c r="L3" s="208">
        <v>36.923076923076927</v>
      </c>
      <c r="M3" s="278">
        <v>47.222222222222221</v>
      </c>
      <c r="N3" s="209">
        <f t="shared" si="0"/>
        <v>7</v>
      </c>
      <c r="O3" s="209" t="s">
        <v>142</v>
      </c>
      <c r="P3" s="209" t="s">
        <v>142</v>
      </c>
      <c r="Q3" s="228">
        <f t="shared" ref="Q3:Q30" si="1">M3-L3</f>
        <v>10.299145299145295</v>
      </c>
    </row>
    <row r="4" spans="1:17" s="20" customFormat="1" hidden="1" x14ac:dyDescent="0.25">
      <c r="A4" s="210">
        <v>97</v>
      </c>
      <c r="B4" s="206" t="s">
        <v>92</v>
      </c>
      <c r="C4" s="210" t="s">
        <v>178</v>
      </c>
      <c r="D4" s="210" t="s">
        <v>92</v>
      </c>
      <c r="E4" s="207" t="s">
        <v>288</v>
      </c>
      <c r="F4" s="211">
        <v>90.384615384615387</v>
      </c>
      <c r="G4" s="211">
        <v>14.285714285714285</v>
      </c>
      <c r="H4" s="211">
        <v>49.019607843137251</v>
      </c>
      <c r="I4" s="211"/>
      <c r="J4" s="211">
        <v>37.777777777777779</v>
      </c>
      <c r="K4" s="208">
        <v>3.3333333333333335</v>
      </c>
      <c r="L4" s="208">
        <v>15.789473684210526</v>
      </c>
      <c r="M4" s="278">
        <v>28.888888888888886</v>
      </c>
      <c r="N4" s="209">
        <f t="shared" si="0"/>
        <v>7</v>
      </c>
      <c r="O4" s="209" t="s">
        <v>142</v>
      </c>
      <c r="P4" s="209" t="s">
        <v>142</v>
      </c>
      <c r="Q4" s="228">
        <f t="shared" si="1"/>
        <v>13.09941520467836</v>
      </c>
    </row>
    <row r="5" spans="1:17" s="20" customFormat="1" ht="25.5" hidden="1" x14ac:dyDescent="0.25">
      <c r="A5" s="210">
        <v>153</v>
      </c>
      <c r="B5" s="206" t="s">
        <v>92</v>
      </c>
      <c r="C5" s="210" t="s">
        <v>178</v>
      </c>
      <c r="D5" s="210" t="s">
        <v>92</v>
      </c>
      <c r="E5" s="207" t="s">
        <v>297</v>
      </c>
      <c r="F5" s="211"/>
      <c r="G5" s="211">
        <v>7.6923076923076925</v>
      </c>
      <c r="H5" s="211">
        <v>16.216216216216218</v>
      </c>
      <c r="I5" s="211">
        <v>23.52941176470588</v>
      </c>
      <c r="J5" s="211">
        <v>46.666666666666664</v>
      </c>
      <c r="K5" s="208">
        <v>47.058823529411761</v>
      </c>
      <c r="L5" s="208">
        <v>7.6923076923076925</v>
      </c>
      <c r="M5" s="278">
        <v>8.3333333333333321</v>
      </c>
      <c r="N5" s="209">
        <f t="shared" si="0"/>
        <v>7</v>
      </c>
      <c r="O5" s="209" t="s">
        <v>142</v>
      </c>
      <c r="P5" s="209" t="s">
        <v>142</v>
      </c>
      <c r="Q5" s="228">
        <f t="shared" si="1"/>
        <v>0.64102564102563964</v>
      </c>
    </row>
    <row r="6" spans="1:17" s="20" customFormat="1" hidden="1" x14ac:dyDescent="0.25">
      <c r="A6" s="210">
        <v>101</v>
      </c>
      <c r="B6" s="206" t="s">
        <v>92</v>
      </c>
      <c r="C6" s="210" t="s">
        <v>178</v>
      </c>
      <c r="D6" s="210" t="s">
        <v>92</v>
      </c>
      <c r="E6" s="207" t="s">
        <v>210</v>
      </c>
      <c r="F6" s="211"/>
      <c r="G6" s="211">
        <v>15.384615384615385</v>
      </c>
      <c r="H6" s="211">
        <v>30.64516129032258</v>
      </c>
      <c r="I6" s="211">
        <v>41.935483870967744</v>
      </c>
      <c r="J6" s="211">
        <v>24.637681159420293</v>
      </c>
      <c r="K6" s="208">
        <v>34.920634920634917</v>
      </c>
      <c r="L6" s="208">
        <v>50.769230769230766</v>
      </c>
      <c r="M6" s="278">
        <v>54.6875</v>
      </c>
      <c r="N6" s="209">
        <f t="shared" si="0"/>
        <v>7</v>
      </c>
      <c r="O6" s="209" t="s">
        <v>142</v>
      </c>
      <c r="P6" s="209" t="s">
        <v>142</v>
      </c>
      <c r="Q6" s="228">
        <f t="shared" si="1"/>
        <v>3.9182692307692335</v>
      </c>
    </row>
    <row r="7" spans="1:17" s="20" customFormat="1" hidden="1" x14ac:dyDescent="0.25">
      <c r="A7" s="210">
        <v>102</v>
      </c>
      <c r="B7" s="210" t="s">
        <v>92</v>
      </c>
      <c r="C7" s="210" t="s">
        <v>178</v>
      </c>
      <c r="D7" s="210" t="s">
        <v>92</v>
      </c>
      <c r="E7" s="207" t="s">
        <v>260</v>
      </c>
      <c r="F7" s="211"/>
      <c r="G7" s="211">
        <v>3.8095238095238098</v>
      </c>
      <c r="H7" s="211">
        <v>10.95890410958904</v>
      </c>
      <c r="I7" s="211">
        <v>29.565217391304348</v>
      </c>
      <c r="J7" s="211">
        <v>25.945945945945947</v>
      </c>
      <c r="K7" s="208">
        <v>23.214285714285715</v>
      </c>
      <c r="L7" s="208">
        <v>27.61904761904762</v>
      </c>
      <c r="M7" s="278">
        <v>32.653061224489797</v>
      </c>
      <c r="N7" s="209">
        <f t="shared" si="0"/>
        <v>7</v>
      </c>
      <c r="O7" s="209" t="s">
        <v>142</v>
      </c>
      <c r="P7" s="209" t="s">
        <v>142</v>
      </c>
      <c r="Q7" s="228">
        <f t="shared" si="1"/>
        <v>5.0340136054421762</v>
      </c>
    </row>
    <row r="8" spans="1:17" s="20" customFormat="1" hidden="1" x14ac:dyDescent="0.25">
      <c r="A8" s="210">
        <v>39</v>
      </c>
      <c r="B8" s="206" t="s">
        <v>8</v>
      </c>
      <c r="C8" s="210" t="s">
        <v>178</v>
      </c>
      <c r="D8" s="210" t="s">
        <v>8</v>
      </c>
      <c r="E8" s="207" t="s">
        <v>188</v>
      </c>
      <c r="F8" s="211">
        <v>17.241379310344829</v>
      </c>
      <c r="G8" s="211">
        <v>3.5714285714285712</v>
      </c>
      <c r="H8" s="211">
        <v>29.166666666666668</v>
      </c>
      <c r="I8" s="211"/>
      <c r="J8" s="211">
        <v>21.875</v>
      </c>
      <c r="K8" s="208">
        <v>27.027027027027028</v>
      </c>
      <c r="L8" s="208">
        <v>71.794871794871796</v>
      </c>
      <c r="M8" s="280">
        <v>73.68421052631578</v>
      </c>
      <c r="N8" s="209">
        <f t="shared" si="0"/>
        <v>7</v>
      </c>
      <c r="O8" s="209" t="s">
        <v>142</v>
      </c>
      <c r="P8" s="209" t="s">
        <v>142</v>
      </c>
      <c r="Q8" s="228">
        <f t="shared" si="1"/>
        <v>1.8893387314439849</v>
      </c>
    </row>
    <row r="9" spans="1:17" s="20" customFormat="1" hidden="1" x14ac:dyDescent="0.25">
      <c r="A9" s="210">
        <v>124</v>
      </c>
      <c r="B9" s="206" t="s">
        <v>92</v>
      </c>
      <c r="C9" s="210" t="s">
        <v>178</v>
      </c>
      <c r="D9" s="210" t="s">
        <v>92</v>
      </c>
      <c r="E9" s="207" t="s">
        <v>187</v>
      </c>
      <c r="F9" s="211"/>
      <c r="G9" s="211">
        <v>17.391304347826086</v>
      </c>
      <c r="H9" s="211">
        <v>62.5</v>
      </c>
      <c r="I9" s="211"/>
      <c r="J9" s="211">
        <v>18.666666666666668</v>
      </c>
      <c r="K9" s="208">
        <v>20</v>
      </c>
      <c r="L9" s="208">
        <v>73.076923076923066</v>
      </c>
      <c r="M9" s="280">
        <v>75</v>
      </c>
      <c r="N9" s="209">
        <f t="shared" si="0"/>
        <v>6</v>
      </c>
      <c r="O9" s="209" t="s">
        <v>142</v>
      </c>
      <c r="P9" s="209" t="s">
        <v>142</v>
      </c>
      <c r="Q9" s="228">
        <f t="shared" si="1"/>
        <v>1.923076923076934</v>
      </c>
    </row>
    <row r="10" spans="1:17" s="20" customFormat="1" hidden="1" x14ac:dyDescent="0.25">
      <c r="A10" s="210">
        <v>125</v>
      </c>
      <c r="B10" s="206" t="s">
        <v>92</v>
      </c>
      <c r="C10" s="210" t="s">
        <v>178</v>
      </c>
      <c r="D10" s="210" t="s">
        <v>92</v>
      </c>
      <c r="E10" s="207" t="s">
        <v>271</v>
      </c>
      <c r="F10" s="211">
        <v>4.3478260869565215</v>
      </c>
      <c r="G10" s="211">
        <v>8.8235294117647065</v>
      </c>
      <c r="H10" s="211">
        <v>1.6129032258064515</v>
      </c>
      <c r="I10" s="211"/>
      <c r="J10" s="211"/>
      <c r="K10" s="208">
        <v>13.513513513513514</v>
      </c>
      <c r="L10" s="208">
        <v>23.684210526315788</v>
      </c>
      <c r="M10" s="278">
        <v>42.105263157894733</v>
      </c>
      <c r="N10" s="209">
        <f t="shared" si="0"/>
        <v>6</v>
      </c>
      <c r="O10" s="209" t="s">
        <v>142</v>
      </c>
      <c r="P10" s="209" t="s">
        <v>142</v>
      </c>
      <c r="Q10" s="228">
        <f t="shared" si="1"/>
        <v>18.421052631578945</v>
      </c>
    </row>
    <row r="11" spans="1:17" s="20" customFormat="1" ht="25.5" hidden="1" x14ac:dyDescent="0.25">
      <c r="A11" s="210">
        <v>152</v>
      </c>
      <c r="B11" s="210" t="s">
        <v>92</v>
      </c>
      <c r="C11" s="210" t="s">
        <v>178</v>
      </c>
      <c r="D11" s="210" t="s">
        <v>92</v>
      </c>
      <c r="E11" s="207" t="s">
        <v>301</v>
      </c>
      <c r="F11" s="211">
        <v>12.5</v>
      </c>
      <c r="G11" s="211">
        <v>20</v>
      </c>
      <c r="H11" s="211"/>
      <c r="I11" s="211"/>
      <c r="J11" s="211">
        <v>50</v>
      </c>
      <c r="K11" s="208">
        <v>55.555555555555557</v>
      </c>
      <c r="L11" s="208">
        <v>0</v>
      </c>
      <c r="M11" s="278">
        <v>0</v>
      </c>
      <c r="N11" s="209">
        <f t="shared" si="0"/>
        <v>6</v>
      </c>
      <c r="O11" s="209" t="s">
        <v>142</v>
      </c>
      <c r="P11" s="209" t="s">
        <v>142</v>
      </c>
      <c r="Q11" s="228">
        <f t="shared" si="1"/>
        <v>0</v>
      </c>
    </row>
    <row r="12" spans="1:17" s="20" customFormat="1" hidden="1" x14ac:dyDescent="0.25">
      <c r="A12" s="210">
        <v>96</v>
      </c>
      <c r="B12" s="210" t="s">
        <v>92</v>
      </c>
      <c r="C12" s="210" t="s">
        <v>178</v>
      </c>
      <c r="D12" s="210" t="s">
        <v>92</v>
      </c>
      <c r="E12" s="207" t="s">
        <v>217</v>
      </c>
      <c r="F12" s="211">
        <v>34.693877551020407</v>
      </c>
      <c r="G12" s="211">
        <v>46.901999506294736</v>
      </c>
      <c r="H12" s="211">
        <v>48.214285714285715</v>
      </c>
      <c r="I12" s="211"/>
      <c r="J12" s="211"/>
      <c r="K12" s="208">
        <v>43.636363636363633</v>
      </c>
      <c r="L12" s="208">
        <v>44.642857142857146</v>
      </c>
      <c r="M12" s="278">
        <v>49.152542372881356</v>
      </c>
      <c r="N12" s="209">
        <f t="shared" si="0"/>
        <v>6</v>
      </c>
      <c r="O12" s="209" t="s">
        <v>142</v>
      </c>
      <c r="P12" s="209" t="s">
        <v>142</v>
      </c>
      <c r="Q12" s="228">
        <f t="shared" si="1"/>
        <v>4.5096852300242105</v>
      </c>
    </row>
    <row r="13" spans="1:17" s="20" customFormat="1" hidden="1" x14ac:dyDescent="0.25">
      <c r="A13" s="210">
        <v>98</v>
      </c>
      <c r="B13" s="210" t="s">
        <v>92</v>
      </c>
      <c r="C13" s="210" t="s">
        <v>178</v>
      </c>
      <c r="D13" s="210" t="s">
        <v>92</v>
      </c>
      <c r="E13" s="207" t="s">
        <v>259</v>
      </c>
      <c r="F13" s="211"/>
      <c r="G13" s="211"/>
      <c r="H13" s="211">
        <v>33.333333333333329</v>
      </c>
      <c r="I13" s="211">
        <v>17.857142857142858</v>
      </c>
      <c r="J13" s="211">
        <v>12.068965517241379</v>
      </c>
      <c r="K13" s="208">
        <v>19.642857142857142</v>
      </c>
      <c r="L13" s="208">
        <v>28.07017543859649</v>
      </c>
      <c r="M13" s="278">
        <v>27.868852459016392</v>
      </c>
      <c r="N13" s="209">
        <f t="shared" si="0"/>
        <v>6</v>
      </c>
      <c r="O13" s="209" t="s">
        <v>142</v>
      </c>
      <c r="P13" s="209" t="s">
        <v>142</v>
      </c>
      <c r="Q13" s="228">
        <f t="shared" si="1"/>
        <v>-0.20132297958009815</v>
      </c>
    </row>
    <row r="14" spans="1:17" s="20" customFormat="1" hidden="1" x14ac:dyDescent="0.25">
      <c r="A14" s="210">
        <v>99</v>
      </c>
      <c r="B14" s="206" t="s">
        <v>92</v>
      </c>
      <c r="C14" s="210" t="s">
        <v>178</v>
      </c>
      <c r="D14" s="210" t="s">
        <v>92</v>
      </c>
      <c r="E14" s="207" t="s">
        <v>214</v>
      </c>
      <c r="F14" s="211"/>
      <c r="G14" s="211">
        <v>22.857142857142858</v>
      </c>
      <c r="H14" s="211">
        <v>31.428571428571427</v>
      </c>
      <c r="I14" s="211"/>
      <c r="J14" s="211">
        <v>34.285714285714285</v>
      </c>
      <c r="K14" s="208">
        <v>42.092603728202036</v>
      </c>
      <c r="L14" s="208">
        <v>47.918538484576217</v>
      </c>
      <c r="M14" s="278">
        <v>31.168831168831169</v>
      </c>
      <c r="N14" s="209">
        <f t="shared" si="0"/>
        <v>6</v>
      </c>
      <c r="O14" s="209" t="s">
        <v>142</v>
      </c>
      <c r="P14" s="209" t="s">
        <v>142</v>
      </c>
      <c r="Q14" s="228">
        <f t="shared" si="1"/>
        <v>-16.749707315745049</v>
      </c>
    </row>
    <row r="15" spans="1:17" s="20" customFormat="1" hidden="1" x14ac:dyDescent="0.25">
      <c r="A15" s="210">
        <v>151</v>
      </c>
      <c r="B15" s="206" t="s">
        <v>92</v>
      </c>
      <c r="C15" s="210" t="s">
        <v>178</v>
      </c>
      <c r="D15" s="210" t="s">
        <v>92</v>
      </c>
      <c r="E15" s="207" t="s">
        <v>238</v>
      </c>
      <c r="F15" s="211"/>
      <c r="G15" s="211">
        <v>14.285714285714285</v>
      </c>
      <c r="H15" s="211"/>
      <c r="I15" s="211">
        <v>27.27272727272727</v>
      </c>
      <c r="J15" s="211">
        <v>16.666666666666664</v>
      </c>
      <c r="K15" s="208">
        <v>12.5</v>
      </c>
      <c r="L15" s="208">
        <v>38.461538461538467</v>
      </c>
      <c r="M15" s="278">
        <v>25</v>
      </c>
      <c r="N15" s="209">
        <f t="shared" si="0"/>
        <v>6</v>
      </c>
      <c r="O15" s="209" t="s">
        <v>142</v>
      </c>
      <c r="P15" s="209" t="s">
        <v>142</v>
      </c>
      <c r="Q15" s="228">
        <f t="shared" si="1"/>
        <v>-13.461538461538467</v>
      </c>
    </row>
    <row r="16" spans="1:17" s="20" customFormat="1" hidden="1" x14ac:dyDescent="0.25">
      <c r="A16" s="210">
        <v>100</v>
      </c>
      <c r="B16" s="206" t="s">
        <v>92</v>
      </c>
      <c r="C16" s="210" t="s">
        <v>178</v>
      </c>
      <c r="D16" s="210" t="s">
        <v>92</v>
      </c>
      <c r="E16" s="207" t="s">
        <v>208</v>
      </c>
      <c r="F16" s="211">
        <v>3.0303030303030303</v>
      </c>
      <c r="G16" s="211">
        <v>6.666666666666667</v>
      </c>
      <c r="H16" s="211">
        <v>29.032258064516132</v>
      </c>
      <c r="I16" s="211"/>
      <c r="J16" s="211"/>
      <c r="K16" s="208">
        <v>38.235294117647058</v>
      </c>
      <c r="L16" s="208">
        <v>52.941176470588239</v>
      </c>
      <c r="M16" s="278">
        <v>44.117647058823529</v>
      </c>
      <c r="N16" s="209">
        <f t="shared" si="0"/>
        <v>6</v>
      </c>
      <c r="O16" s="209" t="s">
        <v>142</v>
      </c>
      <c r="P16" s="209" t="s">
        <v>142</v>
      </c>
      <c r="Q16" s="228">
        <f t="shared" si="1"/>
        <v>-8.8235294117647101</v>
      </c>
    </row>
    <row r="17" spans="1:17" s="20" customFormat="1" hidden="1" x14ac:dyDescent="0.25">
      <c r="A17" s="210">
        <v>128</v>
      </c>
      <c r="B17" s="206" t="s">
        <v>92</v>
      </c>
      <c r="C17" s="210" t="s">
        <v>178</v>
      </c>
      <c r="D17" s="210" t="s">
        <v>92</v>
      </c>
      <c r="E17" s="207" t="s">
        <v>270</v>
      </c>
      <c r="F17" s="211">
        <v>10.256410256410255</v>
      </c>
      <c r="G17" s="211">
        <v>13.725490196078432</v>
      </c>
      <c r="H17" s="211">
        <v>25.517241379310345</v>
      </c>
      <c r="I17" s="211"/>
      <c r="J17" s="211"/>
      <c r="K17" s="208">
        <v>16.129032258064516</v>
      </c>
      <c r="L17" s="208">
        <v>24.031007751937985</v>
      </c>
      <c r="M17" s="278">
        <v>21.367521367521366</v>
      </c>
      <c r="N17" s="209">
        <f t="shared" si="0"/>
        <v>6</v>
      </c>
      <c r="O17" s="209" t="s">
        <v>142</v>
      </c>
      <c r="P17" s="209" t="s">
        <v>142</v>
      </c>
      <c r="Q17" s="228">
        <f t="shared" si="1"/>
        <v>-2.6634863844166183</v>
      </c>
    </row>
    <row r="18" spans="1:17" s="20" customFormat="1" hidden="1" x14ac:dyDescent="0.25">
      <c r="A18" s="210">
        <v>40</v>
      </c>
      <c r="B18" s="206" t="s">
        <v>8</v>
      </c>
      <c r="C18" s="210" t="s">
        <v>178</v>
      </c>
      <c r="D18" s="210" t="s">
        <v>8</v>
      </c>
      <c r="E18" s="207" t="s">
        <v>284</v>
      </c>
      <c r="F18" s="211">
        <v>44.871794871794876</v>
      </c>
      <c r="G18" s="211"/>
      <c r="H18" s="211"/>
      <c r="I18" s="211"/>
      <c r="J18" s="211">
        <v>16.981132075471699</v>
      </c>
      <c r="K18" s="208">
        <v>12</v>
      </c>
      <c r="L18" s="208">
        <v>17.241379310344829</v>
      </c>
      <c r="M18" s="278">
        <v>56.36363636363636</v>
      </c>
      <c r="N18" s="209">
        <f t="shared" si="0"/>
        <v>5</v>
      </c>
      <c r="O18" s="209" t="s">
        <v>142</v>
      </c>
      <c r="P18" s="209" t="s">
        <v>142</v>
      </c>
      <c r="Q18" s="228">
        <f t="shared" si="1"/>
        <v>39.122257053291534</v>
      </c>
    </row>
    <row r="19" spans="1:17" s="20" customFormat="1" hidden="1" x14ac:dyDescent="0.25">
      <c r="A19" s="210">
        <v>127</v>
      </c>
      <c r="B19" s="210" t="s">
        <v>92</v>
      </c>
      <c r="C19" s="210" t="s">
        <v>178</v>
      </c>
      <c r="D19" s="210" t="s">
        <v>92</v>
      </c>
      <c r="E19" s="207" t="s">
        <v>209</v>
      </c>
      <c r="F19" s="211">
        <v>4.3859649122807012</v>
      </c>
      <c r="G19" s="211">
        <v>3.125</v>
      </c>
      <c r="H19" s="211"/>
      <c r="I19" s="211"/>
      <c r="J19" s="211"/>
      <c r="K19" s="208">
        <v>33.990147783251231</v>
      </c>
      <c r="L19" s="208">
        <v>52.173913043478258</v>
      </c>
      <c r="M19" s="278">
        <v>48.387096774193552</v>
      </c>
      <c r="N19" s="209">
        <f t="shared" si="0"/>
        <v>5</v>
      </c>
      <c r="O19" s="209" t="s">
        <v>142</v>
      </c>
      <c r="P19" s="209" t="s">
        <v>142</v>
      </c>
      <c r="Q19" s="228">
        <f t="shared" si="1"/>
        <v>-3.7868162692847065</v>
      </c>
    </row>
    <row r="20" spans="1:17" s="20" customFormat="1" hidden="1" x14ac:dyDescent="0.25">
      <c r="A20" s="210">
        <v>144</v>
      </c>
      <c r="B20" s="210" t="s">
        <v>92</v>
      </c>
      <c r="C20" s="210" t="s">
        <v>178</v>
      </c>
      <c r="D20" s="210" t="s">
        <v>92</v>
      </c>
      <c r="E20" s="207" t="s">
        <v>356</v>
      </c>
      <c r="F20" s="211">
        <v>6.666666666666667</v>
      </c>
      <c r="G20" s="211"/>
      <c r="H20" s="211">
        <v>10</v>
      </c>
      <c r="I20" s="211">
        <v>37.5</v>
      </c>
      <c r="J20" s="211"/>
      <c r="K20" s="208"/>
      <c r="L20" s="208">
        <v>0</v>
      </c>
      <c r="M20" s="278">
        <v>9.5238095238095237</v>
      </c>
      <c r="N20" s="209">
        <f t="shared" si="0"/>
        <v>5</v>
      </c>
      <c r="O20" s="209" t="s">
        <v>142</v>
      </c>
      <c r="P20" s="209" t="s">
        <v>142</v>
      </c>
      <c r="Q20" s="228">
        <f t="shared" si="1"/>
        <v>9.5238095238095237</v>
      </c>
    </row>
    <row r="21" spans="1:17" s="20" customFormat="1" hidden="1" x14ac:dyDescent="0.25">
      <c r="A21" s="210">
        <v>146</v>
      </c>
      <c r="B21" s="206" t="s">
        <v>92</v>
      </c>
      <c r="C21" s="210" t="s">
        <v>178</v>
      </c>
      <c r="D21" s="210" t="s">
        <v>92</v>
      </c>
      <c r="E21" s="207" t="s">
        <v>347</v>
      </c>
      <c r="F21" s="211">
        <v>0</v>
      </c>
      <c r="G21" s="211">
        <v>0</v>
      </c>
      <c r="H21" s="211">
        <v>19.047619047619047</v>
      </c>
      <c r="I21" s="211"/>
      <c r="J21" s="211"/>
      <c r="K21" s="208"/>
      <c r="L21" s="208">
        <v>28.571428571428569</v>
      </c>
      <c r="M21" s="278">
        <v>37.5</v>
      </c>
      <c r="N21" s="209">
        <f t="shared" si="0"/>
        <v>5</v>
      </c>
      <c r="O21" s="209" t="s">
        <v>142</v>
      </c>
      <c r="P21" s="209" t="s">
        <v>142</v>
      </c>
      <c r="Q21" s="228">
        <f t="shared" si="1"/>
        <v>8.9285714285714306</v>
      </c>
    </row>
    <row r="22" spans="1:17" s="20" customFormat="1" ht="25.5" hidden="1" x14ac:dyDescent="0.25">
      <c r="A22" s="210">
        <v>38</v>
      </c>
      <c r="B22" s="206" t="s">
        <v>8</v>
      </c>
      <c r="C22" s="210" t="s">
        <v>178</v>
      </c>
      <c r="D22" s="210" t="s">
        <v>8</v>
      </c>
      <c r="E22" s="207" t="s">
        <v>571</v>
      </c>
      <c r="F22" s="211"/>
      <c r="G22" s="211"/>
      <c r="H22" s="211"/>
      <c r="I22" s="211"/>
      <c r="J22" s="211">
        <v>13.432835820895523</v>
      </c>
      <c r="K22" s="208">
        <v>23.076923076923077</v>
      </c>
      <c r="L22" s="208">
        <v>30.303030303030305</v>
      </c>
      <c r="M22" s="280">
        <v>68.571428571428569</v>
      </c>
      <c r="N22" s="209">
        <f t="shared" si="0"/>
        <v>4</v>
      </c>
      <c r="O22" s="209" t="s">
        <v>142</v>
      </c>
      <c r="P22" s="209" t="s">
        <v>142</v>
      </c>
      <c r="Q22" s="228">
        <f t="shared" si="1"/>
        <v>38.268398268398265</v>
      </c>
    </row>
    <row r="23" spans="1:17" s="20" customFormat="1" hidden="1" x14ac:dyDescent="0.25">
      <c r="A23" s="210">
        <v>92</v>
      </c>
      <c r="B23" s="206" t="s">
        <v>92</v>
      </c>
      <c r="C23" s="210" t="s">
        <v>178</v>
      </c>
      <c r="D23" s="210" t="s">
        <v>92</v>
      </c>
      <c r="E23" s="207" t="s">
        <v>283</v>
      </c>
      <c r="F23" s="211"/>
      <c r="G23" s="211">
        <v>10.909090909090908</v>
      </c>
      <c r="H23" s="211"/>
      <c r="I23" s="211">
        <v>25.925925925925924</v>
      </c>
      <c r="J23" s="211"/>
      <c r="K23" s="208"/>
      <c r="L23" s="208">
        <v>17.307692307692307</v>
      </c>
      <c r="M23" s="278">
        <v>30.434782608695656</v>
      </c>
      <c r="N23" s="209">
        <f t="shared" si="0"/>
        <v>4</v>
      </c>
      <c r="O23" s="209" t="s">
        <v>142</v>
      </c>
      <c r="P23" s="209" t="s">
        <v>142</v>
      </c>
      <c r="Q23" s="228">
        <f t="shared" si="1"/>
        <v>13.127090301003349</v>
      </c>
    </row>
    <row r="24" spans="1:17" s="20" customFormat="1" hidden="1" x14ac:dyDescent="0.25">
      <c r="A24" s="210">
        <v>95</v>
      </c>
      <c r="B24" s="206" t="s">
        <v>92</v>
      </c>
      <c r="C24" s="210" t="s">
        <v>178</v>
      </c>
      <c r="D24" s="210" t="s">
        <v>92</v>
      </c>
      <c r="E24" s="207" t="s">
        <v>291</v>
      </c>
      <c r="F24" s="211"/>
      <c r="G24" s="211">
        <v>13.20754716981132</v>
      </c>
      <c r="H24" s="211"/>
      <c r="I24" s="211"/>
      <c r="J24" s="211"/>
      <c r="K24" s="208">
        <v>44</v>
      </c>
      <c r="L24" s="208">
        <v>14.893617021276595</v>
      </c>
      <c r="M24" s="278">
        <v>37.735849056603776</v>
      </c>
      <c r="N24" s="209">
        <f t="shared" si="0"/>
        <v>4</v>
      </c>
      <c r="O24" s="209" t="s">
        <v>142</v>
      </c>
      <c r="P24" s="209" t="s">
        <v>142</v>
      </c>
      <c r="Q24" s="228">
        <f t="shared" si="1"/>
        <v>22.842232035327179</v>
      </c>
    </row>
    <row r="25" spans="1:17" s="20" customFormat="1" hidden="1" x14ac:dyDescent="0.25">
      <c r="A25" s="210">
        <v>145</v>
      </c>
      <c r="B25" s="206" t="s">
        <v>92</v>
      </c>
      <c r="C25" s="210" t="s">
        <v>178</v>
      </c>
      <c r="D25" s="210" t="s">
        <v>92</v>
      </c>
      <c r="E25" s="207" t="s">
        <v>354</v>
      </c>
      <c r="F25" s="211">
        <v>0</v>
      </c>
      <c r="G25" s="211"/>
      <c r="H25" s="211">
        <v>100</v>
      </c>
      <c r="I25" s="211"/>
      <c r="J25" s="211"/>
      <c r="K25" s="208"/>
      <c r="L25" s="208">
        <v>0</v>
      </c>
      <c r="M25" s="278">
        <v>0</v>
      </c>
      <c r="N25" s="209">
        <f t="shared" si="0"/>
        <v>4</v>
      </c>
      <c r="O25" s="209" t="s">
        <v>142</v>
      </c>
      <c r="P25" s="209" t="s">
        <v>142</v>
      </c>
      <c r="Q25" s="228">
        <f t="shared" si="1"/>
        <v>0</v>
      </c>
    </row>
    <row r="26" spans="1:17" s="20" customFormat="1" hidden="1" x14ac:dyDescent="0.25">
      <c r="A26" s="210">
        <v>167</v>
      </c>
      <c r="B26" s="206" t="s">
        <v>8</v>
      </c>
      <c r="C26" s="210" t="s">
        <v>178</v>
      </c>
      <c r="D26" s="210" t="s">
        <v>8</v>
      </c>
      <c r="E26" s="207" t="s">
        <v>348</v>
      </c>
      <c r="F26" s="211"/>
      <c r="G26" s="211">
        <v>1.8867924528301887</v>
      </c>
      <c r="H26" s="211"/>
      <c r="I26" s="211"/>
      <c r="J26" s="211">
        <v>10.638297872340425</v>
      </c>
      <c r="K26" s="208"/>
      <c r="L26" s="208">
        <v>22.857142857142858</v>
      </c>
      <c r="M26" s="278">
        <v>34.482758620689658</v>
      </c>
      <c r="N26" s="209">
        <f t="shared" si="0"/>
        <v>4</v>
      </c>
      <c r="O26" s="209" t="s">
        <v>142</v>
      </c>
      <c r="P26" s="209" t="s">
        <v>142</v>
      </c>
      <c r="Q26" s="228">
        <f t="shared" si="1"/>
        <v>11.625615763546801</v>
      </c>
    </row>
    <row r="27" spans="1:17" s="20" customFormat="1" ht="25.5" hidden="1" x14ac:dyDescent="0.25">
      <c r="A27" s="210">
        <v>254</v>
      </c>
      <c r="B27" s="210" t="s">
        <v>92</v>
      </c>
      <c r="C27" s="210" t="s">
        <v>178</v>
      </c>
      <c r="D27" s="210" t="s">
        <v>92</v>
      </c>
      <c r="E27" s="207" t="s">
        <v>346</v>
      </c>
      <c r="F27" s="211"/>
      <c r="G27" s="211"/>
      <c r="H27" s="211"/>
      <c r="I27" s="211">
        <v>26.666666666666668</v>
      </c>
      <c r="J27" s="211">
        <v>12.903225806451612</v>
      </c>
      <c r="K27" s="208"/>
      <c r="L27" s="208">
        <v>31.25</v>
      </c>
      <c r="M27" s="278">
        <v>37.5</v>
      </c>
      <c r="N27" s="209">
        <f t="shared" si="0"/>
        <v>4</v>
      </c>
      <c r="O27" s="209" t="s">
        <v>142</v>
      </c>
      <c r="P27" s="209" t="s">
        <v>142</v>
      </c>
      <c r="Q27" s="228">
        <f t="shared" si="1"/>
        <v>6.25</v>
      </c>
    </row>
    <row r="28" spans="1:17" s="20" customFormat="1" ht="25.5" hidden="1" x14ac:dyDescent="0.25">
      <c r="A28" s="210">
        <v>213</v>
      </c>
      <c r="B28" s="206" t="s">
        <v>92</v>
      </c>
      <c r="C28" s="210" t="s">
        <v>178</v>
      </c>
      <c r="D28" s="210" t="s">
        <v>92</v>
      </c>
      <c r="E28" s="207" t="s">
        <v>357</v>
      </c>
      <c r="F28" s="211"/>
      <c r="G28" s="211">
        <v>33.333333333333329</v>
      </c>
      <c r="H28" s="211">
        <v>100</v>
      </c>
      <c r="I28" s="211"/>
      <c r="J28" s="211"/>
      <c r="K28" s="208"/>
      <c r="L28" s="208">
        <v>0</v>
      </c>
      <c r="M28" s="278">
        <v>50</v>
      </c>
      <c r="N28" s="209">
        <f t="shared" si="0"/>
        <v>4</v>
      </c>
      <c r="O28" s="209" t="s">
        <v>142</v>
      </c>
      <c r="P28" s="209" t="s">
        <v>142</v>
      </c>
      <c r="Q28" s="228">
        <f t="shared" si="1"/>
        <v>50</v>
      </c>
    </row>
    <row r="29" spans="1:17" s="20" customFormat="1" hidden="1" x14ac:dyDescent="0.25">
      <c r="A29" s="210">
        <v>266</v>
      </c>
      <c r="B29" s="206" t="s">
        <v>92</v>
      </c>
      <c r="C29" s="210" t="s">
        <v>178</v>
      </c>
      <c r="D29" s="210"/>
      <c r="E29" s="207" t="s">
        <v>179</v>
      </c>
      <c r="F29" s="211"/>
      <c r="G29" s="211"/>
      <c r="H29" s="211"/>
      <c r="I29" s="211"/>
      <c r="J29" s="211"/>
      <c r="K29" s="208">
        <v>23.076923076923077</v>
      </c>
      <c r="L29" s="208">
        <v>77.272727272727266</v>
      </c>
      <c r="M29" s="278">
        <v>57.692307692307686</v>
      </c>
      <c r="N29" s="209">
        <f t="shared" si="0"/>
        <v>3</v>
      </c>
      <c r="O29" s="209" t="s">
        <v>142</v>
      </c>
      <c r="P29" s="209" t="s">
        <v>142</v>
      </c>
      <c r="Q29" s="228">
        <f t="shared" si="1"/>
        <v>-19.58041958041958</v>
      </c>
    </row>
    <row r="30" spans="1:17" s="20" customFormat="1" ht="25.5" hidden="1" x14ac:dyDescent="0.25">
      <c r="A30" s="210">
        <v>267</v>
      </c>
      <c r="B30" s="206" t="s">
        <v>8</v>
      </c>
      <c r="C30" s="210" t="s">
        <v>178</v>
      </c>
      <c r="D30" s="210"/>
      <c r="E30" s="207" t="s">
        <v>262</v>
      </c>
      <c r="F30" s="211"/>
      <c r="G30" s="211"/>
      <c r="H30" s="211"/>
      <c r="I30" s="211"/>
      <c r="J30" s="211"/>
      <c r="K30" s="208">
        <v>0</v>
      </c>
      <c r="L30" s="208">
        <v>27.27272727272727</v>
      </c>
      <c r="M30" s="278">
        <v>40</v>
      </c>
      <c r="N30" s="209">
        <f t="shared" si="0"/>
        <v>3</v>
      </c>
      <c r="O30" s="209" t="s">
        <v>142</v>
      </c>
      <c r="P30" s="209" t="s">
        <v>142</v>
      </c>
      <c r="Q30" s="228">
        <f t="shared" si="1"/>
        <v>12.72727272727273</v>
      </c>
    </row>
    <row r="31" spans="1:17" s="20" customFormat="1" hidden="1" x14ac:dyDescent="0.25">
      <c r="A31" s="210">
        <v>43</v>
      </c>
      <c r="B31" s="206" t="s">
        <v>8</v>
      </c>
      <c r="C31" s="210" t="s">
        <v>178</v>
      </c>
      <c r="D31" s="210" t="s">
        <v>8</v>
      </c>
      <c r="E31" s="207" t="s">
        <v>596</v>
      </c>
      <c r="F31" s="211">
        <v>3.7735849056603774</v>
      </c>
      <c r="G31" s="211"/>
      <c r="H31" s="211"/>
      <c r="I31" s="211"/>
      <c r="J31" s="211">
        <v>31.481481481481481</v>
      </c>
      <c r="K31" s="208"/>
      <c r="L31" s="208"/>
      <c r="M31" s="278">
        <v>38.15789473684211</v>
      </c>
      <c r="N31" s="209">
        <f t="shared" si="0"/>
        <v>3</v>
      </c>
      <c r="O31" s="209" t="s">
        <v>142</v>
      </c>
      <c r="P31" s="209" t="s">
        <v>142</v>
      </c>
      <c r="Q31" s="49"/>
    </row>
    <row r="32" spans="1:17" s="20" customFormat="1" hidden="1" x14ac:dyDescent="0.25">
      <c r="A32" s="210">
        <v>148</v>
      </c>
      <c r="B32" s="206" t="s">
        <v>92</v>
      </c>
      <c r="C32" s="210" t="s">
        <v>178</v>
      </c>
      <c r="D32" s="210" t="s">
        <v>92</v>
      </c>
      <c r="E32" s="207" t="s">
        <v>355</v>
      </c>
      <c r="F32" s="211">
        <v>0</v>
      </c>
      <c r="G32" s="211"/>
      <c r="H32" s="211"/>
      <c r="I32" s="211"/>
      <c r="J32" s="211"/>
      <c r="K32" s="208"/>
      <c r="L32" s="208">
        <v>0</v>
      </c>
      <c r="M32" s="278">
        <v>14.285714285714285</v>
      </c>
      <c r="N32" s="209">
        <f t="shared" si="0"/>
        <v>3</v>
      </c>
      <c r="O32" s="209" t="s">
        <v>142</v>
      </c>
      <c r="P32" s="209" t="s">
        <v>142</v>
      </c>
      <c r="Q32" s="228">
        <f t="shared" ref="Q32:Q43" si="2">M32-L32</f>
        <v>14.285714285714285</v>
      </c>
    </row>
    <row r="33" spans="1:17" s="20" customFormat="1" hidden="1" x14ac:dyDescent="0.25">
      <c r="A33" s="210">
        <v>245</v>
      </c>
      <c r="B33" s="206" t="s">
        <v>92</v>
      </c>
      <c r="C33" s="210" t="s">
        <v>178</v>
      </c>
      <c r="D33" s="210" t="s">
        <v>92</v>
      </c>
      <c r="E33" s="207" t="s">
        <v>345</v>
      </c>
      <c r="F33" s="211"/>
      <c r="G33" s="211"/>
      <c r="H33" s="211">
        <v>19.512195121951219</v>
      </c>
      <c r="I33" s="211"/>
      <c r="J33" s="211"/>
      <c r="K33" s="208"/>
      <c r="L33" s="208">
        <v>36</v>
      </c>
      <c r="M33" s="278">
        <v>44.736842105263158</v>
      </c>
      <c r="N33" s="209">
        <f t="shared" si="0"/>
        <v>3</v>
      </c>
      <c r="O33" s="209" t="s">
        <v>142</v>
      </c>
      <c r="P33" s="209" t="s">
        <v>142</v>
      </c>
      <c r="Q33" s="228">
        <f t="shared" si="2"/>
        <v>8.7368421052631575</v>
      </c>
    </row>
    <row r="34" spans="1:17" s="20" customFormat="1" ht="25.5" hidden="1" x14ac:dyDescent="0.25">
      <c r="A34" s="210">
        <v>320</v>
      </c>
      <c r="B34" s="206" t="s">
        <v>92</v>
      </c>
      <c r="C34" s="210" t="s">
        <v>178</v>
      </c>
      <c r="D34" s="210"/>
      <c r="E34" s="207" t="s">
        <v>595</v>
      </c>
      <c r="F34" s="211"/>
      <c r="G34" s="211"/>
      <c r="H34" s="211"/>
      <c r="I34" s="211"/>
      <c r="J34" s="211"/>
      <c r="K34" s="208"/>
      <c r="L34" s="208">
        <v>0</v>
      </c>
      <c r="M34" s="278">
        <v>39.393939393939391</v>
      </c>
      <c r="N34" s="209">
        <f t="shared" si="0"/>
        <v>2</v>
      </c>
      <c r="O34" s="209" t="s">
        <v>142</v>
      </c>
      <c r="P34" s="209" t="s">
        <v>142</v>
      </c>
      <c r="Q34" s="228">
        <f t="shared" si="2"/>
        <v>39.393939393939391</v>
      </c>
    </row>
    <row r="35" spans="1:17" s="20" customFormat="1" ht="25.5" hidden="1" x14ac:dyDescent="0.25">
      <c r="A35" s="210">
        <v>319</v>
      </c>
      <c r="B35" s="206" t="s">
        <v>92</v>
      </c>
      <c r="C35" s="210" t="s">
        <v>178</v>
      </c>
      <c r="D35" s="210"/>
      <c r="E35" s="207" t="s">
        <v>627</v>
      </c>
      <c r="F35" s="211"/>
      <c r="G35" s="211"/>
      <c r="H35" s="211"/>
      <c r="I35" s="211"/>
      <c r="J35" s="211"/>
      <c r="K35" s="208"/>
      <c r="L35" s="208">
        <v>3.5714285714285712</v>
      </c>
      <c r="M35" s="278">
        <v>12.878787878787879</v>
      </c>
      <c r="N35" s="209">
        <f t="shared" si="0"/>
        <v>2</v>
      </c>
      <c r="O35" s="209" t="s">
        <v>142</v>
      </c>
      <c r="P35" s="209" t="s">
        <v>142</v>
      </c>
      <c r="Q35" s="228">
        <f t="shared" si="2"/>
        <v>9.3073593073593077</v>
      </c>
    </row>
    <row r="36" spans="1:17" s="20" customFormat="1" ht="25.5" hidden="1" x14ac:dyDescent="0.25">
      <c r="A36" s="210">
        <v>327</v>
      </c>
      <c r="B36" s="206" t="s">
        <v>92</v>
      </c>
      <c r="C36" s="210" t="s">
        <v>178</v>
      </c>
      <c r="D36" s="210"/>
      <c r="E36" s="207" t="s">
        <v>204</v>
      </c>
      <c r="F36" s="211"/>
      <c r="G36" s="211"/>
      <c r="H36" s="211"/>
      <c r="I36" s="211"/>
      <c r="J36" s="211"/>
      <c r="K36" s="208"/>
      <c r="L36" s="208">
        <v>54.54545454545454</v>
      </c>
      <c r="M36" s="278">
        <v>29.89536621823617</v>
      </c>
      <c r="N36" s="209">
        <f t="shared" si="0"/>
        <v>2</v>
      </c>
      <c r="O36" s="209" t="s">
        <v>142</v>
      </c>
      <c r="P36" s="209" t="s">
        <v>142</v>
      </c>
      <c r="Q36" s="228">
        <f t="shared" si="2"/>
        <v>-24.65008832721837</v>
      </c>
    </row>
    <row r="37" spans="1:17" s="20" customFormat="1" ht="25.5" hidden="1" x14ac:dyDescent="0.25">
      <c r="A37" s="210">
        <v>330</v>
      </c>
      <c r="B37" s="206" t="s">
        <v>8</v>
      </c>
      <c r="C37" s="210" t="s">
        <v>178</v>
      </c>
      <c r="D37" s="210"/>
      <c r="E37" s="207" t="s">
        <v>569</v>
      </c>
      <c r="F37" s="211"/>
      <c r="G37" s="211"/>
      <c r="H37" s="211"/>
      <c r="I37" s="211"/>
      <c r="J37" s="211"/>
      <c r="K37" s="208"/>
      <c r="L37" s="208">
        <v>0</v>
      </c>
      <c r="M37" s="280">
        <v>75</v>
      </c>
      <c r="N37" s="209">
        <f t="shared" si="0"/>
        <v>2</v>
      </c>
      <c r="O37" s="209" t="s">
        <v>142</v>
      </c>
      <c r="P37" s="209" t="s">
        <v>142</v>
      </c>
      <c r="Q37" s="228">
        <f t="shared" si="2"/>
        <v>75</v>
      </c>
    </row>
    <row r="38" spans="1:17" s="20" customFormat="1" hidden="1" x14ac:dyDescent="0.25">
      <c r="A38" s="210">
        <v>326</v>
      </c>
      <c r="B38" s="206" t="s">
        <v>92</v>
      </c>
      <c r="C38" s="210" t="s">
        <v>178</v>
      </c>
      <c r="D38" s="210"/>
      <c r="E38" s="207" t="s">
        <v>189</v>
      </c>
      <c r="F38" s="211"/>
      <c r="G38" s="211"/>
      <c r="H38" s="211"/>
      <c r="I38" s="211"/>
      <c r="J38" s="211"/>
      <c r="K38" s="208"/>
      <c r="L38" s="208">
        <v>71.428571428571431</v>
      </c>
      <c r="M38" s="278">
        <v>36.968576709796672</v>
      </c>
      <c r="N38" s="209">
        <f t="shared" si="0"/>
        <v>2</v>
      </c>
      <c r="O38" s="209" t="s">
        <v>142</v>
      </c>
      <c r="P38" s="209" t="s">
        <v>142</v>
      </c>
      <c r="Q38" s="228">
        <f t="shared" si="2"/>
        <v>-34.459994718774759</v>
      </c>
    </row>
    <row r="39" spans="1:17" s="20" customFormat="1" hidden="1" x14ac:dyDescent="0.25">
      <c r="A39" s="210">
        <v>325</v>
      </c>
      <c r="B39" s="210" t="s">
        <v>92</v>
      </c>
      <c r="C39" s="210" t="s">
        <v>178</v>
      </c>
      <c r="D39" s="210"/>
      <c r="E39" s="207" t="s">
        <v>212</v>
      </c>
      <c r="F39" s="211"/>
      <c r="G39" s="211"/>
      <c r="H39" s="211"/>
      <c r="I39" s="211"/>
      <c r="J39" s="211"/>
      <c r="K39" s="208"/>
      <c r="L39" s="208">
        <v>50</v>
      </c>
      <c r="M39" s="278">
        <v>29.411764705882355</v>
      </c>
      <c r="N39" s="209">
        <f t="shared" si="0"/>
        <v>2</v>
      </c>
      <c r="O39" s="209" t="s">
        <v>142</v>
      </c>
      <c r="P39" s="209" t="s">
        <v>142</v>
      </c>
      <c r="Q39" s="228">
        <f t="shared" si="2"/>
        <v>-20.588235294117645</v>
      </c>
    </row>
    <row r="40" spans="1:17" s="20" customFormat="1" hidden="1" x14ac:dyDescent="0.25">
      <c r="A40" s="210">
        <v>312</v>
      </c>
      <c r="B40" s="206" t="s">
        <v>8</v>
      </c>
      <c r="C40" s="210" t="s">
        <v>178</v>
      </c>
      <c r="D40" s="210"/>
      <c r="E40" s="207" t="s">
        <v>261</v>
      </c>
      <c r="F40" s="211"/>
      <c r="G40" s="211"/>
      <c r="H40" s="211"/>
      <c r="I40" s="211"/>
      <c r="J40" s="211"/>
      <c r="K40" s="208"/>
      <c r="L40" s="208">
        <v>27.586206896551722</v>
      </c>
      <c r="M40" s="278">
        <v>33.333333333333329</v>
      </c>
      <c r="N40" s="209">
        <f t="shared" si="0"/>
        <v>2</v>
      </c>
      <c r="O40" s="209" t="s">
        <v>142</v>
      </c>
      <c r="P40" s="209" t="s">
        <v>142</v>
      </c>
      <c r="Q40" s="228">
        <f t="shared" si="2"/>
        <v>5.7471264367816062</v>
      </c>
    </row>
    <row r="41" spans="1:17" s="20" customFormat="1" hidden="1" x14ac:dyDescent="0.25">
      <c r="A41" s="210">
        <v>42</v>
      </c>
      <c r="B41" s="210" t="s">
        <v>8</v>
      </c>
      <c r="C41" s="210" t="s">
        <v>178</v>
      </c>
      <c r="D41" s="210" t="s">
        <v>8</v>
      </c>
      <c r="E41" s="207" t="s">
        <v>290</v>
      </c>
      <c r="F41" s="211"/>
      <c r="G41" s="211"/>
      <c r="H41" s="211"/>
      <c r="I41" s="211"/>
      <c r="J41" s="211"/>
      <c r="K41" s="208"/>
      <c r="L41" s="208">
        <v>15.384615384615385</v>
      </c>
      <c r="M41" s="278">
        <v>31.858407079646017</v>
      </c>
      <c r="N41" s="209">
        <f t="shared" si="0"/>
        <v>2</v>
      </c>
      <c r="O41" s="209" t="s">
        <v>142</v>
      </c>
      <c r="P41" s="209" t="s">
        <v>142</v>
      </c>
      <c r="Q41" s="228">
        <f t="shared" si="2"/>
        <v>16.473791695030634</v>
      </c>
    </row>
    <row r="42" spans="1:17" s="20" customFormat="1" ht="25.5" hidden="1" x14ac:dyDescent="0.25">
      <c r="A42" s="210">
        <v>333</v>
      </c>
      <c r="B42" s="210" t="s">
        <v>92</v>
      </c>
      <c r="C42" s="210" t="s">
        <v>178</v>
      </c>
      <c r="D42" s="210"/>
      <c r="E42" s="207" t="s">
        <v>349</v>
      </c>
      <c r="F42" s="211"/>
      <c r="G42" s="211"/>
      <c r="H42" s="211"/>
      <c r="I42" s="211"/>
      <c r="J42" s="211"/>
      <c r="K42" s="208"/>
      <c r="L42" s="208">
        <v>22.222222222222221</v>
      </c>
      <c r="M42" s="278">
        <v>0</v>
      </c>
      <c r="N42" s="209">
        <f t="shared" si="0"/>
        <v>2</v>
      </c>
      <c r="O42" s="209" t="s">
        <v>142</v>
      </c>
      <c r="P42" s="209" t="s">
        <v>142</v>
      </c>
      <c r="Q42" s="228">
        <f t="shared" si="2"/>
        <v>-22.222222222222221</v>
      </c>
    </row>
    <row r="43" spans="1:17" s="20" customFormat="1" hidden="1" x14ac:dyDescent="0.25">
      <c r="A43" s="210">
        <v>220</v>
      </c>
      <c r="B43" s="210" t="s">
        <v>92</v>
      </c>
      <c r="C43" s="210" t="s">
        <v>178</v>
      </c>
      <c r="D43" s="210"/>
      <c r="E43" s="207" t="s">
        <v>350</v>
      </c>
      <c r="F43" s="211"/>
      <c r="G43" s="211"/>
      <c r="H43" s="211"/>
      <c r="I43" s="211"/>
      <c r="J43" s="211"/>
      <c r="K43" s="208"/>
      <c r="L43" s="208">
        <v>14.285714285714285</v>
      </c>
      <c r="M43" s="278">
        <v>50</v>
      </c>
      <c r="N43" s="209">
        <f t="shared" si="0"/>
        <v>2</v>
      </c>
      <c r="O43" s="209" t="s">
        <v>142</v>
      </c>
      <c r="P43" s="209" t="s">
        <v>142</v>
      </c>
      <c r="Q43" s="228">
        <f t="shared" si="2"/>
        <v>35.714285714285715</v>
      </c>
    </row>
    <row r="44" spans="1:17" s="20" customFormat="1" ht="25.5" hidden="1" x14ac:dyDescent="0.25">
      <c r="A44" s="210">
        <v>143</v>
      </c>
      <c r="B44" s="206" t="s">
        <v>92</v>
      </c>
      <c r="C44" s="210" t="s">
        <v>178</v>
      </c>
      <c r="D44" s="210" t="s">
        <v>92</v>
      </c>
      <c r="E44" s="207" t="s">
        <v>598</v>
      </c>
      <c r="F44" s="211"/>
      <c r="G44" s="211"/>
      <c r="H44" s="211"/>
      <c r="I44" s="211"/>
      <c r="J44" s="211"/>
      <c r="K44" s="208"/>
      <c r="L44" s="208"/>
      <c r="M44" s="278">
        <v>35.714285714285715</v>
      </c>
      <c r="N44" s="209">
        <f t="shared" si="0"/>
        <v>1</v>
      </c>
      <c r="O44" s="209" t="s">
        <v>142</v>
      </c>
      <c r="P44" s="209" t="s">
        <v>142</v>
      </c>
      <c r="Q44" s="49"/>
    </row>
    <row r="45" spans="1:17" s="20" customFormat="1" hidden="1" x14ac:dyDescent="0.25">
      <c r="A45" s="210">
        <v>224</v>
      </c>
      <c r="B45" s="210" t="s">
        <v>8</v>
      </c>
      <c r="C45" s="210" t="s">
        <v>178</v>
      </c>
      <c r="D45" s="210"/>
      <c r="E45" s="207" t="s">
        <v>448</v>
      </c>
      <c r="F45" s="211"/>
      <c r="G45" s="211"/>
      <c r="H45" s="211"/>
      <c r="I45" s="211"/>
      <c r="J45" s="211"/>
      <c r="K45" s="208"/>
      <c r="L45" s="208"/>
      <c r="M45" s="278">
        <v>25</v>
      </c>
      <c r="N45" s="209">
        <f t="shared" si="0"/>
        <v>1</v>
      </c>
      <c r="O45" s="209" t="s">
        <v>142</v>
      </c>
      <c r="P45" s="209" t="s">
        <v>142</v>
      </c>
      <c r="Q45" s="49"/>
    </row>
    <row r="46" spans="1:17" s="20" customFormat="1" hidden="1" x14ac:dyDescent="0.25">
      <c r="A46" s="210">
        <v>317</v>
      </c>
      <c r="B46" s="206" t="s">
        <v>8</v>
      </c>
      <c r="C46" s="210" t="s">
        <v>178</v>
      </c>
      <c r="D46" s="210"/>
      <c r="E46" s="207" t="s">
        <v>495</v>
      </c>
      <c r="F46" s="211"/>
      <c r="G46" s="211"/>
      <c r="H46" s="211"/>
      <c r="I46" s="211"/>
      <c r="J46" s="211"/>
      <c r="K46" s="208"/>
      <c r="L46" s="208"/>
      <c r="M46" s="278">
        <v>57.142857142857139</v>
      </c>
      <c r="N46" s="209">
        <f t="shared" si="0"/>
        <v>1</v>
      </c>
      <c r="O46" s="209" t="s">
        <v>142</v>
      </c>
      <c r="P46" s="209" t="s">
        <v>142</v>
      </c>
      <c r="Q46" s="49"/>
    </row>
    <row r="47" spans="1:17" s="20" customFormat="1" hidden="1" x14ac:dyDescent="0.25">
      <c r="A47" s="210">
        <v>363</v>
      </c>
      <c r="B47" s="206" t="s">
        <v>8</v>
      </c>
      <c r="C47" s="210" t="s">
        <v>178</v>
      </c>
      <c r="D47" s="210"/>
      <c r="E47" s="207" t="s">
        <v>580</v>
      </c>
      <c r="F47" s="211"/>
      <c r="G47" s="211"/>
      <c r="H47" s="211"/>
      <c r="I47" s="211"/>
      <c r="J47" s="211"/>
      <c r="K47" s="208"/>
      <c r="L47" s="208"/>
      <c r="M47" s="278">
        <v>54.54545454545454</v>
      </c>
      <c r="N47" s="209">
        <f t="shared" si="0"/>
        <v>1</v>
      </c>
      <c r="O47" s="209" t="s">
        <v>142</v>
      </c>
      <c r="P47" s="209" t="s">
        <v>142</v>
      </c>
      <c r="Q47" s="49"/>
    </row>
    <row r="48" spans="1:17" s="20" customFormat="1" hidden="1" x14ac:dyDescent="0.25">
      <c r="A48" s="210">
        <v>355</v>
      </c>
      <c r="B48" s="206" t="s">
        <v>8</v>
      </c>
      <c r="C48" s="210" t="s">
        <v>178</v>
      </c>
      <c r="D48" s="210"/>
      <c r="E48" s="207" t="s">
        <v>582</v>
      </c>
      <c r="F48" s="211"/>
      <c r="G48" s="211"/>
      <c r="H48" s="211"/>
      <c r="I48" s="211"/>
      <c r="J48" s="211"/>
      <c r="K48" s="208"/>
      <c r="L48" s="208"/>
      <c r="M48" s="278">
        <v>53.333333333333336</v>
      </c>
      <c r="N48" s="209">
        <f t="shared" si="0"/>
        <v>1</v>
      </c>
      <c r="O48" s="209" t="s">
        <v>142</v>
      </c>
      <c r="P48" s="209" t="s">
        <v>142</v>
      </c>
      <c r="Q48" s="49"/>
    </row>
    <row r="49" spans="1:17" s="20" customFormat="1" ht="25.5" hidden="1" x14ac:dyDescent="0.25">
      <c r="A49" s="210">
        <v>384</v>
      </c>
      <c r="B49" s="206" t="s">
        <v>92</v>
      </c>
      <c r="C49" s="210" t="s">
        <v>178</v>
      </c>
      <c r="D49" s="210"/>
      <c r="E49" s="207" t="s">
        <v>583</v>
      </c>
      <c r="F49" s="211"/>
      <c r="G49" s="211"/>
      <c r="H49" s="211"/>
      <c r="I49" s="211"/>
      <c r="J49" s="211"/>
      <c r="K49" s="208"/>
      <c r="L49" s="208"/>
      <c r="M49" s="278">
        <v>53.333333333333336</v>
      </c>
      <c r="N49" s="209">
        <f t="shared" si="0"/>
        <v>1</v>
      </c>
      <c r="O49" s="209" t="s">
        <v>142</v>
      </c>
      <c r="P49" s="209" t="s">
        <v>142</v>
      </c>
      <c r="Q49" s="49"/>
    </row>
    <row r="50" spans="1:17" s="20" customFormat="1" hidden="1" x14ac:dyDescent="0.25">
      <c r="A50" s="210">
        <v>377</v>
      </c>
      <c r="B50" s="206" t="s">
        <v>92</v>
      </c>
      <c r="C50" s="210" t="s">
        <v>178</v>
      </c>
      <c r="D50" s="210"/>
      <c r="E50" s="207" t="s">
        <v>590</v>
      </c>
      <c r="F50" s="211"/>
      <c r="G50" s="211"/>
      <c r="H50" s="211"/>
      <c r="I50" s="211"/>
      <c r="J50" s="211"/>
      <c r="K50" s="208"/>
      <c r="L50" s="208"/>
      <c r="M50" s="278">
        <v>42.857142857142854</v>
      </c>
      <c r="N50" s="209">
        <f t="shared" si="0"/>
        <v>1</v>
      </c>
      <c r="O50" s="209" t="s">
        <v>142</v>
      </c>
      <c r="P50" s="209" t="s">
        <v>142</v>
      </c>
      <c r="Q50" s="49"/>
    </row>
    <row r="51" spans="1:17" s="20" customFormat="1" hidden="1" x14ac:dyDescent="0.25">
      <c r="A51" s="210">
        <v>315</v>
      </c>
      <c r="B51" s="206" t="s">
        <v>8</v>
      </c>
      <c r="C51" s="210" t="s">
        <v>178</v>
      </c>
      <c r="D51" s="210"/>
      <c r="E51" s="207" t="s">
        <v>498</v>
      </c>
      <c r="F51" s="211"/>
      <c r="G51" s="211"/>
      <c r="H51" s="211"/>
      <c r="I51" s="211"/>
      <c r="J51" s="211"/>
      <c r="K51" s="208"/>
      <c r="L51" s="208"/>
      <c r="M51" s="278">
        <v>42.857142857142854</v>
      </c>
      <c r="N51" s="209">
        <f t="shared" si="0"/>
        <v>1</v>
      </c>
      <c r="O51" s="209" t="s">
        <v>142</v>
      </c>
      <c r="P51" s="209" t="s">
        <v>142</v>
      </c>
      <c r="Q51" s="49"/>
    </row>
    <row r="52" spans="1:17" s="20" customFormat="1" hidden="1" x14ac:dyDescent="0.25">
      <c r="A52" s="210">
        <v>303</v>
      </c>
      <c r="B52" s="206" t="s">
        <v>8</v>
      </c>
      <c r="C52" s="210" t="s">
        <v>178</v>
      </c>
      <c r="D52" s="210"/>
      <c r="E52" s="207" t="s">
        <v>593</v>
      </c>
      <c r="F52" s="211"/>
      <c r="G52" s="211"/>
      <c r="H52" s="211"/>
      <c r="I52" s="211"/>
      <c r="J52" s="211"/>
      <c r="K52" s="208"/>
      <c r="L52" s="208"/>
      <c r="M52" s="278">
        <v>41.666666666666671</v>
      </c>
      <c r="N52" s="209">
        <f t="shared" si="0"/>
        <v>1</v>
      </c>
      <c r="O52" s="209" t="s">
        <v>142</v>
      </c>
      <c r="P52" s="209" t="s">
        <v>142</v>
      </c>
      <c r="Q52" s="49"/>
    </row>
    <row r="53" spans="1:17" s="20" customFormat="1" hidden="1" x14ac:dyDescent="0.25">
      <c r="A53" s="210">
        <v>316</v>
      </c>
      <c r="B53" s="206" t="s">
        <v>8</v>
      </c>
      <c r="C53" s="210" t="s">
        <v>178</v>
      </c>
      <c r="D53" s="210"/>
      <c r="E53" s="207" t="s">
        <v>499</v>
      </c>
      <c r="F53" s="211"/>
      <c r="G53" s="211"/>
      <c r="H53" s="211"/>
      <c r="I53" s="211"/>
      <c r="J53" s="211"/>
      <c r="K53" s="208"/>
      <c r="L53" s="208"/>
      <c r="M53" s="278">
        <v>36.363636363636367</v>
      </c>
      <c r="N53" s="209">
        <f t="shared" si="0"/>
        <v>1</v>
      </c>
      <c r="O53" s="209" t="s">
        <v>142</v>
      </c>
      <c r="P53" s="209" t="s">
        <v>142</v>
      </c>
      <c r="Q53" s="49"/>
    </row>
    <row r="54" spans="1:17" s="20" customFormat="1" ht="25.5" hidden="1" x14ac:dyDescent="0.25">
      <c r="A54" s="210">
        <v>381</v>
      </c>
      <c r="B54" s="206" t="s">
        <v>92</v>
      </c>
      <c r="C54" s="210" t="s">
        <v>178</v>
      </c>
      <c r="D54" s="210"/>
      <c r="E54" s="207" t="s">
        <v>600</v>
      </c>
      <c r="F54" s="211"/>
      <c r="G54" s="211"/>
      <c r="H54" s="211"/>
      <c r="I54" s="211"/>
      <c r="J54" s="211"/>
      <c r="K54" s="208"/>
      <c r="L54" s="208"/>
      <c r="M54" s="278">
        <v>33.333333333333329</v>
      </c>
      <c r="N54" s="209">
        <f t="shared" si="0"/>
        <v>1</v>
      </c>
      <c r="O54" s="209" t="s">
        <v>142</v>
      </c>
      <c r="P54" s="209" t="s">
        <v>142</v>
      </c>
      <c r="Q54" s="49"/>
    </row>
    <row r="55" spans="1:17" s="20" customFormat="1" ht="25.5" hidden="1" x14ac:dyDescent="0.25">
      <c r="A55" s="210">
        <v>313</v>
      </c>
      <c r="B55" s="206" t="s">
        <v>8</v>
      </c>
      <c r="C55" s="210" t="s">
        <v>178</v>
      </c>
      <c r="D55" s="210"/>
      <c r="E55" s="207" t="s">
        <v>496</v>
      </c>
      <c r="F55" s="211"/>
      <c r="G55" s="211"/>
      <c r="H55" s="211"/>
      <c r="I55" s="211"/>
      <c r="J55" s="211"/>
      <c r="K55" s="208"/>
      <c r="L55" s="208"/>
      <c r="M55" s="278">
        <v>28.571428571428569</v>
      </c>
      <c r="N55" s="209">
        <f t="shared" si="0"/>
        <v>1</v>
      </c>
      <c r="O55" s="209" t="s">
        <v>142</v>
      </c>
      <c r="P55" s="209" t="s">
        <v>142</v>
      </c>
      <c r="Q55" s="49"/>
    </row>
    <row r="56" spans="1:17" s="20" customFormat="1" ht="25.5" hidden="1" x14ac:dyDescent="0.25">
      <c r="A56" s="210">
        <v>364</v>
      </c>
      <c r="B56" s="206" t="s">
        <v>92</v>
      </c>
      <c r="C56" s="210" t="s">
        <v>178</v>
      </c>
      <c r="D56" s="210"/>
      <c r="E56" s="207" t="s">
        <v>608</v>
      </c>
      <c r="F56" s="211"/>
      <c r="G56" s="211"/>
      <c r="H56" s="211"/>
      <c r="I56" s="211"/>
      <c r="J56" s="211"/>
      <c r="K56" s="208"/>
      <c r="L56" s="208"/>
      <c r="M56" s="278">
        <v>26.666666666666668</v>
      </c>
      <c r="N56" s="209">
        <f t="shared" si="0"/>
        <v>1</v>
      </c>
      <c r="O56" s="209" t="s">
        <v>142</v>
      </c>
      <c r="P56" s="209" t="s">
        <v>142</v>
      </c>
      <c r="Q56" s="49"/>
    </row>
    <row r="57" spans="1:17" s="20" customFormat="1" ht="25.5" hidden="1" x14ac:dyDescent="0.25">
      <c r="A57" s="210">
        <v>372</v>
      </c>
      <c r="B57" s="206" t="s">
        <v>8</v>
      </c>
      <c r="C57" s="210" t="s">
        <v>178</v>
      </c>
      <c r="D57" s="210"/>
      <c r="E57" s="207" t="s">
        <v>610</v>
      </c>
      <c r="F57" s="211"/>
      <c r="G57" s="211"/>
      <c r="H57" s="211"/>
      <c r="I57" s="211"/>
      <c r="J57" s="211"/>
      <c r="K57" s="208"/>
      <c r="L57" s="208"/>
      <c r="M57" s="278">
        <v>25</v>
      </c>
      <c r="N57" s="209">
        <f t="shared" si="0"/>
        <v>1</v>
      </c>
      <c r="O57" s="209" t="s">
        <v>142</v>
      </c>
      <c r="P57" s="209" t="s">
        <v>142</v>
      </c>
      <c r="Q57" s="49"/>
    </row>
    <row r="58" spans="1:17" s="20" customFormat="1" hidden="1" x14ac:dyDescent="0.25">
      <c r="A58" s="210">
        <v>374</v>
      </c>
      <c r="B58" s="206" t="s">
        <v>92</v>
      </c>
      <c r="C58" s="210" t="s">
        <v>178</v>
      </c>
      <c r="D58" s="210"/>
      <c r="E58" s="207" t="s">
        <v>612</v>
      </c>
      <c r="F58" s="211"/>
      <c r="G58" s="211"/>
      <c r="H58" s="211"/>
      <c r="I58" s="211"/>
      <c r="J58" s="211"/>
      <c r="K58" s="208"/>
      <c r="L58" s="208"/>
      <c r="M58" s="278">
        <v>25</v>
      </c>
      <c r="N58" s="209">
        <f t="shared" si="0"/>
        <v>1</v>
      </c>
      <c r="O58" s="209" t="s">
        <v>142</v>
      </c>
      <c r="P58" s="209" t="s">
        <v>142</v>
      </c>
      <c r="Q58" s="49"/>
    </row>
    <row r="59" spans="1:17" s="20" customFormat="1" ht="25.5" hidden="1" x14ac:dyDescent="0.25">
      <c r="A59" s="210">
        <v>368</v>
      </c>
      <c r="B59" s="206" t="s">
        <v>92</v>
      </c>
      <c r="C59" s="210" t="s">
        <v>178</v>
      </c>
      <c r="D59" s="210"/>
      <c r="E59" s="207" t="s">
        <v>613</v>
      </c>
      <c r="F59" s="211"/>
      <c r="G59" s="211"/>
      <c r="H59" s="211"/>
      <c r="I59" s="211"/>
      <c r="J59" s="211"/>
      <c r="K59" s="208"/>
      <c r="L59" s="208"/>
      <c r="M59" s="278">
        <v>24.770642201834864</v>
      </c>
      <c r="N59" s="209">
        <f t="shared" si="0"/>
        <v>1</v>
      </c>
      <c r="O59" s="209" t="s">
        <v>142</v>
      </c>
      <c r="P59" s="209" t="s">
        <v>142</v>
      </c>
      <c r="Q59" s="49"/>
    </row>
    <row r="60" spans="1:17" s="20" customFormat="1" hidden="1" x14ac:dyDescent="0.25">
      <c r="A60" s="210">
        <v>375</v>
      </c>
      <c r="B60" s="206" t="s">
        <v>92</v>
      </c>
      <c r="C60" s="210" t="s">
        <v>178</v>
      </c>
      <c r="D60" s="210"/>
      <c r="E60" s="207" t="s">
        <v>614</v>
      </c>
      <c r="F60" s="211"/>
      <c r="G60" s="211"/>
      <c r="H60" s="211"/>
      <c r="I60" s="211"/>
      <c r="J60" s="211"/>
      <c r="K60" s="208"/>
      <c r="L60" s="208"/>
      <c r="M60" s="278">
        <v>23.076923076923077</v>
      </c>
      <c r="N60" s="209">
        <f t="shared" si="0"/>
        <v>1</v>
      </c>
      <c r="O60" s="209" t="s">
        <v>142</v>
      </c>
      <c r="P60" s="209" t="s">
        <v>142</v>
      </c>
      <c r="Q60" s="49"/>
    </row>
    <row r="61" spans="1:17" s="20" customFormat="1" hidden="1" x14ac:dyDescent="0.25">
      <c r="A61" s="210">
        <v>324</v>
      </c>
      <c r="B61" s="210" t="s">
        <v>92</v>
      </c>
      <c r="C61" s="210" t="s">
        <v>178</v>
      </c>
      <c r="D61" s="210"/>
      <c r="E61" s="207" t="s">
        <v>618</v>
      </c>
      <c r="F61" s="211"/>
      <c r="G61" s="211"/>
      <c r="H61" s="211"/>
      <c r="I61" s="211"/>
      <c r="J61" s="211"/>
      <c r="K61" s="208"/>
      <c r="L61" s="208"/>
      <c r="M61" s="278">
        <v>16.666666666666664</v>
      </c>
      <c r="N61" s="209">
        <f t="shared" si="0"/>
        <v>1</v>
      </c>
      <c r="O61" s="209" t="s">
        <v>142</v>
      </c>
      <c r="P61" s="209" t="s">
        <v>142</v>
      </c>
      <c r="Q61" s="49"/>
    </row>
    <row r="62" spans="1:17" s="20" customFormat="1" hidden="1" x14ac:dyDescent="0.25">
      <c r="A62" s="210">
        <v>362</v>
      </c>
      <c r="B62" s="210" t="s">
        <v>92</v>
      </c>
      <c r="C62" s="210" t="s">
        <v>178</v>
      </c>
      <c r="D62" s="210"/>
      <c r="E62" s="207" t="s">
        <v>621</v>
      </c>
      <c r="F62" s="211"/>
      <c r="G62" s="211"/>
      <c r="H62" s="211"/>
      <c r="I62" s="211"/>
      <c r="J62" s="211"/>
      <c r="K62" s="208"/>
      <c r="L62" s="208"/>
      <c r="M62" s="278">
        <v>15.420560747663551</v>
      </c>
      <c r="N62" s="209">
        <f t="shared" si="0"/>
        <v>1</v>
      </c>
      <c r="O62" s="209" t="s">
        <v>142</v>
      </c>
      <c r="P62" s="209" t="s">
        <v>142</v>
      </c>
      <c r="Q62" s="49"/>
    </row>
    <row r="63" spans="1:17" s="20" customFormat="1" ht="38.25" hidden="1" x14ac:dyDescent="0.25">
      <c r="A63" s="210">
        <v>367</v>
      </c>
      <c r="B63" s="206" t="s">
        <v>92</v>
      </c>
      <c r="C63" s="210" t="s">
        <v>178</v>
      </c>
      <c r="D63" s="210"/>
      <c r="E63" s="207" t="s">
        <v>624</v>
      </c>
      <c r="F63" s="211"/>
      <c r="G63" s="211"/>
      <c r="H63" s="211"/>
      <c r="I63" s="211"/>
      <c r="J63" s="211"/>
      <c r="K63" s="208"/>
      <c r="L63" s="208"/>
      <c r="M63" s="278">
        <v>14.754098360655737</v>
      </c>
      <c r="N63" s="209">
        <f t="shared" si="0"/>
        <v>1</v>
      </c>
      <c r="O63" s="209" t="s">
        <v>142</v>
      </c>
      <c r="P63" s="209" t="s">
        <v>142</v>
      </c>
      <c r="Q63" s="49"/>
    </row>
    <row r="64" spans="1:17" s="20" customFormat="1" hidden="1" x14ac:dyDescent="0.25">
      <c r="A64" s="210">
        <v>365</v>
      </c>
      <c r="B64" s="210" t="s">
        <v>8</v>
      </c>
      <c r="C64" s="210" t="s">
        <v>178</v>
      </c>
      <c r="D64" s="210"/>
      <c r="E64" s="207" t="s">
        <v>625</v>
      </c>
      <c r="F64" s="211"/>
      <c r="G64" s="211"/>
      <c r="H64" s="211"/>
      <c r="I64" s="211"/>
      <c r="J64" s="211"/>
      <c r="K64" s="208"/>
      <c r="L64" s="208"/>
      <c r="M64" s="278">
        <v>13.888888888888889</v>
      </c>
      <c r="N64" s="209">
        <f t="shared" si="0"/>
        <v>1</v>
      </c>
      <c r="O64" s="209" t="s">
        <v>142</v>
      </c>
      <c r="P64" s="209" t="s">
        <v>142</v>
      </c>
      <c r="Q64" s="49"/>
    </row>
    <row r="65" spans="1:17" s="20" customFormat="1" hidden="1" x14ac:dyDescent="0.25">
      <c r="A65" s="210">
        <v>361</v>
      </c>
      <c r="B65" s="210" t="s">
        <v>92</v>
      </c>
      <c r="C65" s="210" t="s">
        <v>178</v>
      </c>
      <c r="D65" s="210"/>
      <c r="E65" s="207" t="s">
        <v>628</v>
      </c>
      <c r="F65" s="211"/>
      <c r="G65" s="211"/>
      <c r="H65" s="211"/>
      <c r="I65" s="211"/>
      <c r="J65" s="211"/>
      <c r="K65" s="208"/>
      <c r="L65" s="208"/>
      <c r="M65" s="278">
        <v>12.137203166226913</v>
      </c>
      <c r="N65" s="209">
        <f t="shared" si="0"/>
        <v>1</v>
      </c>
      <c r="O65" s="209" t="s">
        <v>142</v>
      </c>
      <c r="P65" s="209" t="s">
        <v>142</v>
      </c>
      <c r="Q65" s="49"/>
    </row>
    <row r="66" spans="1:17" s="20" customFormat="1" hidden="1" x14ac:dyDescent="0.25">
      <c r="A66" s="210">
        <v>376</v>
      </c>
      <c r="B66" s="206" t="s">
        <v>92</v>
      </c>
      <c r="C66" s="210" t="s">
        <v>178</v>
      </c>
      <c r="D66" s="210"/>
      <c r="E66" s="207" t="s">
        <v>630</v>
      </c>
      <c r="F66" s="211"/>
      <c r="G66" s="211"/>
      <c r="H66" s="211"/>
      <c r="I66" s="211"/>
      <c r="J66" s="211"/>
      <c r="K66" s="208"/>
      <c r="L66" s="208"/>
      <c r="M66" s="278">
        <v>11.111111111111111</v>
      </c>
      <c r="N66" s="209">
        <f t="shared" ref="N66:N129" si="3">COUNT(F66:M66)</f>
        <v>1</v>
      </c>
      <c r="O66" s="209" t="s">
        <v>142</v>
      </c>
      <c r="P66" s="209" t="s">
        <v>142</v>
      </c>
      <c r="Q66" s="49"/>
    </row>
    <row r="67" spans="1:17" s="20" customFormat="1" hidden="1" x14ac:dyDescent="0.25">
      <c r="A67" s="210">
        <v>314</v>
      </c>
      <c r="B67" s="210" t="s">
        <v>8</v>
      </c>
      <c r="C67" s="210" t="s">
        <v>178</v>
      </c>
      <c r="D67" s="210"/>
      <c r="E67" s="207" t="s">
        <v>497</v>
      </c>
      <c r="F67" s="211"/>
      <c r="G67" s="211"/>
      <c r="H67" s="211"/>
      <c r="I67" s="211"/>
      <c r="J67" s="211"/>
      <c r="K67" s="208"/>
      <c r="L67" s="208"/>
      <c r="M67" s="278">
        <v>10</v>
      </c>
      <c r="N67" s="209">
        <f t="shared" si="3"/>
        <v>1</v>
      </c>
      <c r="O67" s="209" t="s">
        <v>142</v>
      </c>
      <c r="P67" s="209" t="s">
        <v>142</v>
      </c>
      <c r="Q67" s="49"/>
    </row>
    <row r="68" spans="1:17" s="20" customFormat="1" ht="25.5" hidden="1" x14ac:dyDescent="0.25">
      <c r="A68" s="210">
        <v>370</v>
      </c>
      <c r="B68" s="210" t="s">
        <v>92</v>
      </c>
      <c r="C68" s="210" t="s">
        <v>178</v>
      </c>
      <c r="D68" s="210"/>
      <c r="E68" s="207" t="s">
        <v>636</v>
      </c>
      <c r="F68" s="211"/>
      <c r="G68" s="211"/>
      <c r="H68" s="211"/>
      <c r="I68" s="211"/>
      <c r="J68" s="211"/>
      <c r="K68" s="208"/>
      <c r="L68" s="208"/>
      <c r="M68" s="278">
        <v>8.3333333333333321</v>
      </c>
      <c r="N68" s="209">
        <f t="shared" si="3"/>
        <v>1</v>
      </c>
      <c r="O68" s="209" t="s">
        <v>142</v>
      </c>
      <c r="P68" s="209" t="s">
        <v>142</v>
      </c>
      <c r="Q68" s="49"/>
    </row>
    <row r="69" spans="1:17" s="20" customFormat="1" ht="25.5" hidden="1" x14ac:dyDescent="0.25">
      <c r="A69" s="210">
        <v>373</v>
      </c>
      <c r="B69" s="206" t="s">
        <v>8</v>
      </c>
      <c r="C69" s="210" t="s">
        <v>178</v>
      </c>
      <c r="D69" s="210"/>
      <c r="E69" s="207" t="s">
        <v>638</v>
      </c>
      <c r="F69" s="211"/>
      <c r="G69" s="211"/>
      <c r="H69" s="211"/>
      <c r="I69" s="211"/>
      <c r="J69" s="211"/>
      <c r="K69" s="208"/>
      <c r="L69" s="208"/>
      <c r="M69" s="278">
        <v>6.666666666666667</v>
      </c>
      <c r="N69" s="209">
        <f t="shared" si="3"/>
        <v>1</v>
      </c>
      <c r="O69" s="209" t="s">
        <v>142</v>
      </c>
      <c r="P69" s="209" t="s">
        <v>142</v>
      </c>
      <c r="Q69" s="49"/>
    </row>
    <row r="70" spans="1:17" s="20" customFormat="1" ht="25.5" hidden="1" x14ac:dyDescent="0.25">
      <c r="A70" s="210">
        <v>343</v>
      </c>
      <c r="B70" s="206" t="s">
        <v>92</v>
      </c>
      <c r="C70" s="210" t="s">
        <v>178</v>
      </c>
      <c r="D70" s="210"/>
      <c r="E70" s="207" t="s">
        <v>639</v>
      </c>
      <c r="F70" s="211"/>
      <c r="G70" s="211"/>
      <c r="H70" s="211"/>
      <c r="I70" s="211"/>
      <c r="J70" s="211"/>
      <c r="K70" s="208"/>
      <c r="L70" s="208"/>
      <c r="M70" s="278">
        <v>4.5454545454545459</v>
      </c>
      <c r="N70" s="209">
        <f t="shared" si="3"/>
        <v>1</v>
      </c>
      <c r="O70" s="209" t="s">
        <v>142</v>
      </c>
      <c r="P70" s="209" t="s">
        <v>142</v>
      </c>
      <c r="Q70" s="49"/>
    </row>
    <row r="71" spans="1:17" s="20" customFormat="1" ht="25.5" hidden="1" x14ac:dyDescent="0.25">
      <c r="A71" s="210">
        <v>369</v>
      </c>
      <c r="B71" s="206" t="s">
        <v>92</v>
      </c>
      <c r="C71" s="210" t="s">
        <v>178</v>
      </c>
      <c r="D71" s="210"/>
      <c r="E71" s="207" t="s">
        <v>643</v>
      </c>
      <c r="F71" s="211"/>
      <c r="G71" s="211"/>
      <c r="H71" s="211"/>
      <c r="I71" s="211"/>
      <c r="J71" s="211"/>
      <c r="K71" s="208"/>
      <c r="L71" s="208"/>
      <c r="M71" s="278">
        <v>0</v>
      </c>
      <c r="N71" s="209">
        <f t="shared" si="3"/>
        <v>1</v>
      </c>
      <c r="O71" s="209" t="s">
        <v>142</v>
      </c>
      <c r="P71" s="209" t="s">
        <v>142</v>
      </c>
      <c r="Q71" s="49"/>
    </row>
    <row r="72" spans="1:17" s="20" customFormat="1" ht="38.25" hidden="1" x14ac:dyDescent="0.25">
      <c r="A72" s="210">
        <v>371</v>
      </c>
      <c r="B72" s="206" t="s">
        <v>92</v>
      </c>
      <c r="C72" s="210" t="s">
        <v>178</v>
      </c>
      <c r="D72" s="210"/>
      <c r="E72" s="207" t="s">
        <v>644</v>
      </c>
      <c r="F72" s="211"/>
      <c r="G72" s="211"/>
      <c r="H72" s="211"/>
      <c r="I72" s="211"/>
      <c r="J72" s="211"/>
      <c r="K72" s="208"/>
      <c r="L72" s="208"/>
      <c r="M72" s="278">
        <v>0</v>
      </c>
      <c r="N72" s="209">
        <f t="shared" si="3"/>
        <v>1</v>
      </c>
      <c r="O72" s="209" t="s">
        <v>142</v>
      </c>
      <c r="P72" s="209" t="s">
        <v>142</v>
      </c>
      <c r="Q72" s="49"/>
    </row>
    <row r="73" spans="1:17" s="20" customFormat="1" ht="25.5" hidden="1" x14ac:dyDescent="0.25">
      <c r="A73" s="210">
        <v>383</v>
      </c>
      <c r="B73" s="206" t="s">
        <v>92</v>
      </c>
      <c r="C73" s="210" t="s">
        <v>178</v>
      </c>
      <c r="D73" s="210"/>
      <c r="E73" s="207" t="s">
        <v>646</v>
      </c>
      <c r="F73" s="211"/>
      <c r="G73" s="211"/>
      <c r="H73" s="211"/>
      <c r="I73" s="211"/>
      <c r="J73" s="211"/>
      <c r="K73" s="208"/>
      <c r="L73" s="208"/>
      <c r="M73" s="278">
        <v>0</v>
      </c>
      <c r="N73" s="209">
        <f t="shared" si="3"/>
        <v>1</v>
      </c>
      <c r="O73" s="209" t="s">
        <v>142</v>
      </c>
      <c r="P73" s="209" t="s">
        <v>142</v>
      </c>
      <c r="Q73" s="49"/>
    </row>
    <row r="74" spans="1:17" s="20" customFormat="1" hidden="1" x14ac:dyDescent="0.25">
      <c r="A74" s="210">
        <v>104</v>
      </c>
      <c r="B74" s="206" t="s">
        <v>62</v>
      </c>
      <c r="C74" s="210" t="s">
        <v>174</v>
      </c>
      <c r="D74" s="210" t="s">
        <v>62</v>
      </c>
      <c r="E74" s="207" t="s">
        <v>175</v>
      </c>
      <c r="F74" s="211">
        <v>28.571428571428569</v>
      </c>
      <c r="G74" s="211">
        <v>18.518518518518519</v>
      </c>
      <c r="H74" s="211">
        <v>25.925925925925924</v>
      </c>
      <c r="I74" s="211">
        <v>19.230769230769234</v>
      </c>
      <c r="J74" s="211">
        <v>21.428571428571427</v>
      </c>
      <c r="K74" s="208">
        <v>13.793103448275861</v>
      </c>
      <c r="L74" s="208">
        <v>93.333333333333329</v>
      </c>
      <c r="M74" s="280">
        <v>76.923076923076934</v>
      </c>
      <c r="N74" s="209">
        <f t="shared" si="3"/>
        <v>8</v>
      </c>
      <c r="O74" s="209" t="s">
        <v>142</v>
      </c>
      <c r="P74" s="209" t="s">
        <v>142</v>
      </c>
      <c r="Q74" s="228">
        <f t="shared" ref="Q74:Q94" si="4">M74-L74</f>
        <v>-16.410256410256395</v>
      </c>
    </row>
    <row r="75" spans="1:17" s="20" customFormat="1" ht="25.5" hidden="1" x14ac:dyDescent="0.25">
      <c r="A75" s="210">
        <v>114</v>
      </c>
      <c r="B75" s="210" t="s">
        <v>62</v>
      </c>
      <c r="C75" s="210" t="s">
        <v>174</v>
      </c>
      <c r="D75" s="210" t="s">
        <v>62</v>
      </c>
      <c r="E75" s="207" t="s">
        <v>224</v>
      </c>
      <c r="F75" s="211">
        <v>0</v>
      </c>
      <c r="G75" s="211">
        <v>7.6923076923076925</v>
      </c>
      <c r="H75" s="211">
        <v>14.563106796116504</v>
      </c>
      <c r="I75" s="211">
        <v>40.476190476190474</v>
      </c>
      <c r="J75" s="211">
        <v>25.675675675675674</v>
      </c>
      <c r="K75" s="208">
        <v>29.545454545454547</v>
      </c>
      <c r="L75" s="208">
        <v>42.352941176470587</v>
      </c>
      <c r="M75" s="278">
        <v>50</v>
      </c>
      <c r="N75" s="209">
        <f t="shared" si="3"/>
        <v>8</v>
      </c>
      <c r="O75" s="209" t="s">
        <v>142</v>
      </c>
      <c r="P75" s="209" t="s">
        <v>142</v>
      </c>
      <c r="Q75" s="228">
        <f t="shared" si="4"/>
        <v>7.647058823529413</v>
      </c>
    </row>
    <row r="76" spans="1:17" s="20" customFormat="1" hidden="1" x14ac:dyDescent="0.25">
      <c r="A76" s="210">
        <v>107</v>
      </c>
      <c r="B76" s="210" t="s">
        <v>62</v>
      </c>
      <c r="C76" s="210" t="s">
        <v>174</v>
      </c>
      <c r="D76" s="210" t="s">
        <v>62</v>
      </c>
      <c r="E76" s="207" t="s">
        <v>278</v>
      </c>
      <c r="F76" s="211">
        <v>0</v>
      </c>
      <c r="G76" s="211">
        <v>15.151515151515152</v>
      </c>
      <c r="H76" s="211">
        <v>6.7796610169491522</v>
      </c>
      <c r="I76" s="211">
        <v>21.875</v>
      </c>
      <c r="J76" s="211">
        <v>9.0909090909090917</v>
      </c>
      <c r="K76" s="208">
        <v>9.67741935483871</v>
      </c>
      <c r="L76" s="208">
        <v>21.428571428571427</v>
      </c>
      <c r="M76" s="278">
        <v>40.74074074074074</v>
      </c>
      <c r="N76" s="209">
        <f t="shared" si="3"/>
        <v>8</v>
      </c>
      <c r="O76" s="209" t="s">
        <v>142</v>
      </c>
      <c r="P76" s="209" t="s">
        <v>142</v>
      </c>
      <c r="Q76" s="228">
        <f t="shared" si="4"/>
        <v>19.312169312169313</v>
      </c>
    </row>
    <row r="77" spans="1:17" s="20" customFormat="1" hidden="1" x14ac:dyDescent="0.25">
      <c r="A77" s="210">
        <v>103</v>
      </c>
      <c r="B77" s="206" t="s">
        <v>62</v>
      </c>
      <c r="C77" s="210" t="s">
        <v>174</v>
      </c>
      <c r="D77" s="210" t="s">
        <v>62</v>
      </c>
      <c r="E77" s="207" t="s">
        <v>232</v>
      </c>
      <c r="F77" s="211"/>
      <c r="G77" s="211">
        <v>4.918032786885246</v>
      </c>
      <c r="H77" s="211">
        <v>34.42622950819672</v>
      </c>
      <c r="I77" s="211">
        <v>19.402985074626866</v>
      </c>
      <c r="J77" s="211">
        <v>18.840579710144929</v>
      </c>
      <c r="K77" s="208">
        <v>29.545454545454547</v>
      </c>
      <c r="L77" s="208">
        <v>40.677966101694921</v>
      </c>
      <c r="M77" s="278">
        <v>46.296296296296298</v>
      </c>
      <c r="N77" s="209">
        <f t="shared" si="3"/>
        <v>7</v>
      </c>
      <c r="O77" s="209" t="s">
        <v>142</v>
      </c>
      <c r="P77" s="209" t="s">
        <v>142</v>
      </c>
      <c r="Q77" s="228">
        <f t="shared" si="4"/>
        <v>5.6183301946013771</v>
      </c>
    </row>
    <row r="78" spans="1:17" s="20" customFormat="1" hidden="1" x14ac:dyDescent="0.25">
      <c r="A78" s="210">
        <v>113</v>
      </c>
      <c r="B78" s="206" t="s">
        <v>62</v>
      </c>
      <c r="C78" s="210" t="s">
        <v>174</v>
      </c>
      <c r="D78" s="210" t="s">
        <v>62</v>
      </c>
      <c r="E78" s="207" t="s">
        <v>183</v>
      </c>
      <c r="F78" s="211"/>
      <c r="G78" s="211">
        <v>2.2222222222222223</v>
      </c>
      <c r="H78" s="211">
        <v>24.242424242424242</v>
      </c>
      <c r="I78" s="211">
        <v>33.333333333333329</v>
      </c>
      <c r="J78" s="211">
        <v>17.021276595744681</v>
      </c>
      <c r="K78" s="208">
        <v>43.902439024390247</v>
      </c>
      <c r="L78" s="208">
        <v>73.529411764705884</v>
      </c>
      <c r="M78" s="280">
        <v>63.636363636363633</v>
      </c>
      <c r="N78" s="209">
        <f t="shared" si="3"/>
        <v>7</v>
      </c>
      <c r="O78" s="209" t="s">
        <v>142</v>
      </c>
      <c r="P78" s="209" t="s">
        <v>142</v>
      </c>
      <c r="Q78" s="228">
        <f t="shared" si="4"/>
        <v>-9.8930481283422509</v>
      </c>
    </row>
    <row r="79" spans="1:17" s="20" customFormat="1" hidden="1" x14ac:dyDescent="0.25">
      <c r="A79" s="210">
        <v>108</v>
      </c>
      <c r="B79" s="206" t="s">
        <v>62</v>
      </c>
      <c r="C79" s="210" t="s">
        <v>174</v>
      </c>
      <c r="D79" s="210" t="s">
        <v>62</v>
      </c>
      <c r="E79" s="207" t="s">
        <v>252</v>
      </c>
      <c r="F79" s="211"/>
      <c r="G79" s="211">
        <v>18.691588785046729</v>
      </c>
      <c r="H79" s="211">
        <v>17.460317460317459</v>
      </c>
      <c r="I79" s="211">
        <v>22.680412371134022</v>
      </c>
      <c r="J79" s="211">
        <v>52.884615384615387</v>
      </c>
      <c r="K79" s="208">
        <v>20.8955223880597</v>
      </c>
      <c r="L79" s="208">
        <v>29.861111111111111</v>
      </c>
      <c r="M79" s="278">
        <v>36.71875</v>
      </c>
      <c r="N79" s="209">
        <f t="shared" si="3"/>
        <v>7</v>
      </c>
      <c r="O79" s="209" t="s">
        <v>142</v>
      </c>
      <c r="P79" s="209" t="s">
        <v>142</v>
      </c>
      <c r="Q79" s="228">
        <f t="shared" si="4"/>
        <v>6.8576388888888893</v>
      </c>
    </row>
    <row r="80" spans="1:17" s="20" customFormat="1" hidden="1" x14ac:dyDescent="0.25">
      <c r="A80" s="210">
        <v>119</v>
      </c>
      <c r="B80" s="206" t="s">
        <v>62</v>
      </c>
      <c r="C80" s="210" t="s">
        <v>174</v>
      </c>
      <c r="D80" s="210" t="s">
        <v>62</v>
      </c>
      <c r="E80" s="207" t="s">
        <v>233</v>
      </c>
      <c r="F80" s="211">
        <v>56.09756097560976</v>
      </c>
      <c r="G80" s="211"/>
      <c r="H80" s="211"/>
      <c r="I80" s="211">
        <v>3.225806451612903</v>
      </c>
      <c r="J80" s="211">
        <v>0</v>
      </c>
      <c r="K80" s="208">
        <v>20.512820512820511</v>
      </c>
      <c r="L80" s="208">
        <v>38.888888888888893</v>
      </c>
      <c r="M80" s="278">
        <v>27.27272727272727</v>
      </c>
      <c r="N80" s="209">
        <f t="shared" si="3"/>
        <v>6</v>
      </c>
      <c r="O80" s="209" t="s">
        <v>142</v>
      </c>
      <c r="P80" s="209" t="s">
        <v>142</v>
      </c>
      <c r="Q80" s="228">
        <f t="shared" si="4"/>
        <v>-11.616161616161623</v>
      </c>
    </row>
    <row r="81" spans="1:17" s="20" customFormat="1" hidden="1" x14ac:dyDescent="0.25">
      <c r="A81" s="210">
        <v>105</v>
      </c>
      <c r="B81" s="206" t="s">
        <v>62</v>
      </c>
      <c r="C81" s="210" t="s">
        <v>174</v>
      </c>
      <c r="D81" s="210" t="s">
        <v>62</v>
      </c>
      <c r="E81" s="207" t="s">
        <v>192</v>
      </c>
      <c r="F81" s="211">
        <v>84</v>
      </c>
      <c r="G81" s="211">
        <v>76</v>
      </c>
      <c r="H81" s="211">
        <v>59.090909090909093</v>
      </c>
      <c r="I81" s="211"/>
      <c r="J81" s="211"/>
      <c r="K81" s="208"/>
      <c r="L81" s="208">
        <v>70</v>
      </c>
      <c r="M81" s="278">
        <v>52.941176470588239</v>
      </c>
      <c r="N81" s="209">
        <f t="shared" si="3"/>
        <v>5</v>
      </c>
      <c r="O81" s="209" t="s">
        <v>142</v>
      </c>
      <c r="P81" s="209" t="s">
        <v>142</v>
      </c>
      <c r="Q81" s="228">
        <f t="shared" si="4"/>
        <v>-17.058823529411761</v>
      </c>
    </row>
    <row r="82" spans="1:17" s="20" customFormat="1" hidden="1" x14ac:dyDescent="0.25">
      <c r="A82" s="210">
        <v>106</v>
      </c>
      <c r="B82" s="206" t="s">
        <v>62</v>
      </c>
      <c r="C82" s="210" t="s">
        <v>174</v>
      </c>
      <c r="D82" s="210" t="s">
        <v>62</v>
      </c>
      <c r="E82" s="207" t="s">
        <v>280</v>
      </c>
      <c r="F82" s="211">
        <v>0</v>
      </c>
      <c r="G82" s="211">
        <v>0</v>
      </c>
      <c r="H82" s="211">
        <v>13.157894736842104</v>
      </c>
      <c r="I82" s="211"/>
      <c r="J82" s="211"/>
      <c r="K82" s="208"/>
      <c r="L82" s="208">
        <v>21.052631578947366</v>
      </c>
      <c r="M82" s="278">
        <v>44.444444444444443</v>
      </c>
      <c r="N82" s="209">
        <f t="shared" si="3"/>
        <v>5</v>
      </c>
      <c r="O82" s="209" t="s">
        <v>142</v>
      </c>
      <c r="P82" s="209" t="s">
        <v>142</v>
      </c>
      <c r="Q82" s="228">
        <f t="shared" si="4"/>
        <v>23.391812865497077</v>
      </c>
    </row>
    <row r="83" spans="1:17" s="20" customFormat="1" hidden="1" x14ac:dyDescent="0.25">
      <c r="A83" s="210">
        <v>116</v>
      </c>
      <c r="B83" s="210" t="s">
        <v>62</v>
      </c>
      <c r="C83" s="210" t="s">
        <v>174</v>
      </c>
      <c r="D83" s="210" t="s">
        <v>62</v>
      </c>
      <c r="E83" s="207" t="s">
        <v>273</v>
      </c>
      <c r="F83" s="211">
        <v>4.8780487804878048</v>
      </c>
      <c r="G83" s="211"/>
      <c r="H83" s="211"/>
      <c r="I83" s="211"/>
      <c r="J83" s="211">
        <v>2.5641025641025639</v>
      </c>
      <c r="K83" s="208">
        <v>11.627906976744185</v>
      </c>
      <c r="L83" s="208">
        <v>22.5</v>
      </c>
      <c r="M83" s="278">
        <v>12.903225806451612</v>
      </c>
      <c r="N83" s="209">
        <f t="shared" si="3"/>
        <v>5</v>
      </c>
      <c r="O83" s="209" t="s">
        <v>142</v>
      </c>
      <c r="P83" s="209" t="s">
        <v>142</v>
      </c>
      <c r="Q83" s="228">
        <f t="shared" si="4"/>
        <v>-9.5967741935483879</v>
      </c>
    </row>
    <row r="84" spans="1:17" s="20" customFormat="1" hidden="1" x14ac:dyDescent="0.25">
      <c r="A84" s="210">
        <v>122</v>
      </c>
      <c r="B84" s="206" t="s">
        <v>62</v>
      </c>
      <c r="C84" s="210" t="s">
        <v>174</v>
      </c>
      <c r="D84" s="210" t="s">
        <v>62</v>
      </c>
      <c r="E84" s="207" t="s">
        <v>249</v>
      </c>
      <c r="F84" s="211">
        <v>0</v>
      </c>
      <c r="G84" s="211">
        <v>2.3255813953488373</v>
      </c>
      <c r="H84" s="211">
        <v>4.7058823529411766</v>
      </c>
      <c r="I84" s="211"/>
      <c r="J84" s="211"/>
      <c r="K84" s="208"/>
      <c r="L84" s="208">
        <v>30.76923076923077</v>
      </c>
      <c r="M84" s="278">
        <v>47.826086956521742</v>
      </c>
      <c r="N84" s="209">
        <f t="shared" si="3"/>
        <v>5</v>
      </c>
      <c r="O84" s="209" t="s">
        <v>142</v>
      </c>
      <c r="P84" s="209" t="s">
        <v>142</v>
      </c>
      <c r="Q84" s="228">
        <f t="shared" si="4"/>
        <v>17.056856187290972</v>
      </c>
    </row>
    <row r="85" spans="1:17" s="20" customFormat="1" hidden="1" x14ac:dyDescent="0.25">
      <c r="A85" s="210">
        <v>117</v>
      </c>
      <c r="B85" s="206" t="s">
        <v>62</v>
      </c>
      <c r="C85" s="210" t="s">
        <v>174</v>
      </c>
      <c r="D85" s="210" t="s">
        <v>62</v>
      </c>
      <c r="E85" s="207" t="s">
        <v>236</v>
      </c>
      <c r="F85" s="211">
        <v>2.1276595744680851</v>
      </c>
      <c r="G85" s="211">
        <v>2.3809523809523809</v>
      </c>
      <c r="H85" s="211">
        <v>0.60240963855421692</v>
      </c>
      <c r="I85" s="211"/>
      <c r="J85" s="211"/>
      <c r="K85" s="208"/>
      <c r="L85" s="208">
        <v>38.596491228070171</v>
      </c>
      <c r="M85" s="278">
        <v>31.168831168831169</v>
      </c>
      <c r="N85" s="209">
        <f t="shared" si="3"/>
        <v>5</v>
      </c>
      <c r="O85" s="209" t="s">
        <v>142</v>
      </c>
      <c r="P85" s="209" t="s">
        <v>142</v>
      </c>
      <c r="Q85" s="228">
        <f t="shared" si="4"/>
        <v>-7.4276600592390025</v>
      </c>
    </row>
    <row r="86" spans="1:17" s="20" customFormat="1" hidden="1" x14ac:dyDescent="0.25">
      <c r="A86" s="210">
        <v>118</v>
      </c>
      <c r="B86" s="206" t="s">
        <v>62</v>
      </c>
      <c r="C86" s="210" t="s">
        <v>174</v>
      </c>
      <c r="D86" s="210" t="s">
        <v>62</v>
      </c>
      <c r="E86" s="207" t="s">
        <v>263</v>
      </c>
      <c r="F86" s="211"/>
      <c r="G86" s="211">
        <v>0</v>
      </c>
      <c r="H86" s="211"/>
      <c r="I86" s="211"/>
      <c r="J86" s="211">
        <v>9.7560975609756095</v>
      </c>
      <c r="K86" s="208">
        <v>12.345679012345679</v>
      </c>
      <c r="L86" s="208">
        <v>26.829268292682929</v>
      </c>
      <c r="M86" s="278">
        <v>28.947368421052634</v>
      </c>
      <c r="N86" s="209">
        <f t="shared" si="3"/>
        <v>5</v>
      </c>
      <c r="O86" s="209" t="s">
        <v>142</v>
      </c>
      <c r="P86" s="209" t="s">
        <v>142</v>
      </c>
      <c r="Q86" s="228">
        <f t="shared" si="4"/>
        <v>2.1181001283697043</v>
      </c>
    </row>
    <row r="87" spans="1:17" s="20" customFormat="1" hidden="1" x14ac:dyDescent="0.25">
      <c r="A87" s="210">
        <v>121</v>
      </c>
      <c r="B87" s="210" t="s">
        <v>62</v>
      </c>
      <c r="C87" s="210" t="s">
        <v>174</v>
      </c>
      <c r="D87" s="210" t="s">
        <v>62</v>
      </c>
      <c r="E87" s="207" t="s">
        <v>218</v>
      </c>
      <c r="F87" s="211"/>
      <c r="G87" s="211">
        <v>8.8235294117647065</v>
      </c>
      <c r="H87" s="211"/>
      <c r="I87" s="211"/>
      <c r="J87" s="211"/>
      <c r="K87" s="208">
        <v>2.9411764705882351</v>
      </c>
      <c r="L87" s="208">
        <v>44.444444444444443</v>
      </c>
      <c r="M87" s="278">
        <v>57.142857142857139</v>
      </c>
      <c r="N87" s="209">
        <f t="shared" si="3"/>
        <v>4</v>
      </c>
      <c r="O87" s="209" t="s">
        <v>142</v>
      </c>
      <c r="P87" s="209" t="s">
        <v>142</v>
      </c>
      <c r="Q87" s="228">
        <f t="shared" si="4"/>
        <v>12.698412698412696</v>
      </c>
    </row>
    <row r="88" spans="1:17" s="20" customFormat="1" hidden="1" x14ac:dyDescent="0.25">
      <c r="A88" s="210">
        <v>115</v>
      </c>
      <c r="B88" s="206" t="s">
        <v>62</v>
      </c>
      <c r="C88" s="210" t="s">
        <v>174</v>
      </c>
      <c r="D88" s="210" t="s">
        <v>62</v>
      </c>
      <c r="E88" s="207" t="s">
        <v>295</v>
      </c>
      <c r="F88" s="211">
        <v>4.5454545454545459</v>
      </c>
      <c r="G88" s="211">
        <v>0</v>
      </c>
      <c r="H88" s="211"/>
      <c r="I88" s="211"/>
      <c r="J88" s="211"/>
      <c r="K88" s="208"/>
      <c r="L88" s="208">
        <v>12</v>
      </c>
      <c r="M88" s="278">
        <v>59.090909090909093</v>
      </c>
      <c r="N88" s="209">
        <f t="shared" si="3"/>
        <v>4</v>
      </c>
      <c r="O88" s="209" t="s">
        <v>142</v>
      </c>
      <c r="P88" s="209" t="s">
        <v>142</v>
      </c>
      <c r="Q88" s="228">
        <f t="shared" si="4"/>
        <v>47.090909090909093</v>
      </c>
    </row>
    <row r="89" spans="1:17" s="20" customFormat="1" hidden="1" x14ac:dyDescent="0.25">
      <c r="A89" s="210">
        <v>123</v>
      </c>
      <c r="B89" s="210" t="s">
        <v>62</v>
      </c>
      <c r="C89" s="210" t="s">
        <v>174</v>
      </c>
      <c r="D89" s="210" t="s">
        <v>62</v>
      </c>
      <c r="E89" s="207" t="s">
        <v>182</v>
      </c>
      <c r="F89" s="211"/>
      <c r="G89" s="211"/>
      <c r="H89" s="211"/>
      <c r="I89" s="211"/>
      <c r="J89" s="211">
        <v>5.5555555555555554</v>
      </c>
      <c r="K89" s="208"/>
      <c r="L89" s="208">
        <v>64.137931034482747</v>
      </c>
      <c r="M89" s="278">
        <v>47.727272727272727</v>
      </c>
      <c r="N89" s="209">
        <f t="shared" si="3"/>
        <v>3</v>
      </c>
      <c r="O89" s="209" t="s">
        <v>142</v>
      </c>
      <c r="P89" s="209" t="s">
        <v>142</v>
      </c>
      <c r="Q89" s="228">
        <f t="shared" si="4"/>
        <v>-16.410658307210021</v>
      </c>
    </row>
    <row r="90" spans="1:17" s="20" customFormat="1" hidden="1" x14ac:dyDescent="0.25">
      <c r="A90" s="210">
        <v>204</v>
      </c>
      <c r="B90" s="210" t="s">
        <v>62</v>
      </c>
      <c r="C90" s="210" t="s">
        <v>174</v>
      </c>
      <c r="D90" s="210" t="s">
        <v>62</v>
      </c>
      <c r="E90" s="207" t="s">
        <v>344</v>
      </c>
      <c r="F90" s="211"/>
      <c r="G90" s="211"/>
      <c r="H90" s="211"/>
      <c r="I90" s="211"/>
      <c r="J90" s="211">
        <v>42.307692307692307</v>
      </c>
      <c r="K90" s="208"/>
      <c r="L90" s="208">
        <v>100</v>
      </c>
      <c r="M90" s="278">
        <v>42.5</v>
      </c>
      <c r="N90" s="209">
        <f t="shared" si="3"/>
        <v>3</v>
      </c>
      <c r="O90" s="209" t="s">
        <v>142</v>
      </c>
      <c r="P90" s="209" t="s">
        <v>142</v>
      </c>
      <c r="Q90" s="228">
        <f t="shared" si="4"/>
        <v>-57.5</v>
      </c>
    </row>
    <row r="91" spans="1:17" s="20" customFormat="1" hidden="1" x14ac:dyDescent="0.25">
      <c r="A91" s="210">
        <v>338</v>
      </c>
      <c r="B91" s="206" t="s">
        <v>62</v>
      </c>
      <c r="C91" s="210" t="s">
        <v>174</v>
      </c>
      <c r="D91" s="210"/>
      <c r="E91" s="207" t="s">
        <v>230</v>
      </c>
      <c r="F91" s="211"/>
      <c r="G91" s="211"/>
      <c r="H91" s="211"/>
      <c r="I91" s="211"/>
      <c r="J91" s="211"/>
      <c r="K91" s="208"/>
      <c r="L91" s="208">
        <v>41.17647058823529</v>
      </c>
      <c r="M91" s="280">
        <v>67.741935483870961</v>
      </c>
      <c r="N91" s="209">
        <f t="shared" si="3"/>
        <v>2</v>
      </c>
      <c r="O91" s="209" t="s">
        <v>142</v>
      </c>
      <c r="P91" s="209" t="s">
        <v>142</v>
      </c>
      <c r="Q91" s="228">
        <f t="shared" si="4"/>
        <v>26.565464895635671</v>
      </c>
    </row>
    <row r="92" spans="1:17" s="20" customFormat="1" hidden="1" x14ac:dyDescent="0.25">
      <c r="A92" s="210">
        <v>120</v>
      </c>
      <c r="B92" s="206" t="s">
        <v>62</v>
      </c>
      <c r="C92" s="210" t="s">
        <v>174</v>
      </c>
      <c r="D92" s="210"/>
      <c r="E92" s="207" t="s">
        <v>294</v>
      </c>
      <c r="F92" s="211"/>
      <c r="G92" s="211"/>
      <c r="H92" s="211"/>
      <c r="I92" s="211"/>
      <c r="J92" s="211"/>
      <c r="K92" s="208"/>
      <c r="L92" s="208">
        <v>12.048192771084338</v>
      </c>
      <c r="M92" s="278">
        <v>46.478873239436616</v>
      </c>
      <c r="N92" s="209">
        <f t="shared" si="3"/>
        <v>2</v>
      </c>
      <c r="O92" s="209" t="s">
        <v>142</v>
      </c>
      <c r="P92" s="209" t="s">
        <v>142</v>
      </c>
      <c r="Q92" s="228">
        <f t="shared" si="4"/>
        <v>34.430680468352278</v>
      </c>
    </row>
    <row r="93" spans="1:17" s="20" customFormat="1" hidden="1" x14ac:dyDescent="0.25">
      <c r="A93" s="210">
        <v>110</v>
      </c>
      <c r="B93" s="210" t="s">
        <v>62</v>
      </c>
      <c r="C93" s="210" t="s">
        <v>174</v>
      </c>
      <c r="D93" s="210" t="s">
        <v>62</v>
      </c>
      <c r="E93" s="207" t="s">
        <v>267</v>
      </c>
      <c r="F93" s="211"/>
      <c r="G93" s="211"/>
      <c r="H93" s="211"/>
      <c r="I93" s="211"/>
      <c r="J93" s="211"/>
      <c r="K93" s="208"/>
      <c r="L93" s="208">
        <v>25.316455696202532</v>
      </c>
      <c r="M93" s="278">
        <v>58.82352941176471</v>
      </c>
      <c r="N93" s="209">
        <f t="shared" si="3"/>
        <v>2</v>
      </c>
      <c r="O93" s="209" t="s">
        <v>142</v>
      </c>
      <c r="P93" s="209" t="s">
        <v>142</v>
      </c>
      <c r="Q93" s="228">
        <f t="shared" si="4"/>
        <v>33.507073715562179</v>
      </c>
    </row>
    <row r="94" spans="1:17" s="20" customFormat="1" hidden="1" x14ac:dyDescent="0.25">
      <c r="A94" s="210">
        <v>142</v>
      </c>
      <c r="B94" s="206" t="s">
        <v>62</v>
      </c>
      <c r="C94" s="210" t="s">
        <v>174</v>
      </c>
      <c r="D94" s="210" t="s">
        <v>62</v>
      </c>
      <c r="E94" s="207" t="s">
        <v>351</v>
      </c>
      <c r="F94" s="211"/>
      <c r="G94" s="211"/>
      <c r="H94" s="211"/>
      <c r="I94" s="211"/>
      <c r="J94" s="211"/>
      <c r="K94" s="208"/>
      <c r="L94" s="208">
        <v>11.057692307692307</v>
      </c>
      <c r="M94" s="278">
        <v>44.767441860465119</v>
      </c>
      <c r="N94" s="209">
        <f t="shared" si="3"/>
        <v>2</v>
      </c>
      <c r="O94" s="209" t="s">
        <v>142</v>
      </c>
      <c r="P94" s="209" t="s">
        <v>142</v>
      </c>
      <c r="Q94" s="228">
        <f t="shared" si="4"/>
        <v>33.709749552772813</v>
      </c>
    </row>
    <row r="95" spans="1:17" s="20" customFormat="1" hidden="1" x14ac:dyDescent="0.25">
      <c r="A95" s="210">
        <v>211</v>
      </c>
      <c r="B95" s="206" t="s">
        <v>62</v>
      </c>
      <c r="C95" s="210" t="s">
        <v>174</v>
      </c>
      <c r="D95" s="210" t="s">
        <v>62</v>
      </c>
      <c r="E95" s="207" t="s">
        <v>477</v>
      </c>
      <c r="F95" s="211"/>
      <c r="G95" s="211"/>
      <c r="H95" s="211"/>
      <c r="I95" s="211"/>
      <c r="J95" s="211"/>
      <c r="K95" s="208"/>
      <c r="L95" s="208"/>
      <c r="M95" s="278">
        <v>41.17647058823529</v>
      </c>
      <c r="N95" s="209">
        <f t="shared" si="3"/>
        <v>1</v>
      </c>
      <c r="O95" s="209" t="s">
        <v>142</v>
      </c>
      <c r="P95" s="209" t="s">
        <v>142</v>
      </c>
      <c r="Q95" s="49"/>
    </row>
    <row r="96" spans="1:17" s="20" customFormat="1" hidden="1" x14ac:dyDescent="0.25">
      <c r="A96" s="210">
        <v>90</v>
      </c>
      <c r="B96" s="210" t="s">
        <v>47</v>
      </c>
      <c r="C96" s="210" t="s">
        <v>176</v>
      </c>
      <c r="D96" s="210" t="s">
        <v>47</v>
      </c>
      <c r="E96" s="207" t="s">
        <v>177</v>
      </c>
      <c r="F96" s="211">
        <v>25</v>
      </c>
      <c r="G96" s="211">
        <v>29.268292682926827</v>
      </c>
      <c r="H96" s="211">
        <v>80</v>
      </c>
      <c r="I96" s="211">
        <v>77.142857142857153</v>
      </c>
      <c r="J96" s="211">
        <v>90.243902439024396</v>
      </c>
      <c r="K96" s="208">
        <v>69.444444444444443</v>
      </c>
      <c r="L96" s="208">
        <v>87.179487179487182</v>
      </c>
      <c r="M96" s="280">
        <v>92.682926829268297</v>
      </c>
      <c r="N96" s="209">
        <f t="shared" si="3"/>
        <v>8</v>
      </c>
      <c r="O96" s="209" t="s">
        <v>142</v>
      </c>
      <c r="P96" s="209" t="s">
        <v>142</v>
      </c>
      <c r="Q96" s="228">
        <f t="shared" ref="Q96:Q103" si="5">M96-L96</f>
        <v>5.5034396497811144</v>
      </c>
    </row>
    <row r="97" spans="1:17" s="20" customFormat="1" hidden="1" x14ac:dyDescent="0.25">
      <c r="A97" s="210">
        <v>131</v>
      </c>
      <c r="B97" s="206" t="s">
        <v>47</v>
      </c>
      <c r="C97" s="210" t="s">
        <v>176</v>
      </c>
      <c r="D97" s="210" t="s">
        <v>47</v>
      </c>
      <c r="E97" s="207" t="s">
        <v>203</v>
      </c>
      <c r="F97" s="211">
        <v>20.512820512820511</v>
      </c>
      <c r="G97" s="211">
        <v>21.052631578947366</v>
      </c>
      <c r="H97" s="211">
        <v>4.8780487804878048</v>
      </c>
      <c r="I97" s="211">
        <v>22.5</v>
      </c>
      <c r="J97" s="211"/>
      <c r="K97" s="208">
        <v>50</v>
      </c>
      <c r="L97" s="208">
        <v>55.26315789473685</v>
      </c>
      <c r="M97" s="280">
        <v>72.972972972972968</v>
      </c>
      <c r="N97" s="209">
        <f t="shared" si="3"/>
        <v>7</v>
      </c>
      <c r="O97" s="209" t="s">
        <v>142</v>
      </c>
      <c r="P97" s="209" t="s">
        <v>142</v>
      </c>
      <c r="Q97" s="228">
        <f t="shared" si="5"/>
        <v>17.709815078236119</v>
      </c>
    </row>
    <row r="98" spans="1:17" s="20" customFormat="1" hidden="1" x14ac:dyDescent="0.25">
      <c r="A98" s="210">
        <v>88</v>
      </c>
      <c r="B98" s="210" t="s">
        <v>47</v>
      </c>
      <c r="C98" s="210" t="s">
        <v>176</v>
      </c>
      <c r="D98" s="210" t="s">
        <v>47</v>
      </c>
      <c r="E98" s="207" t="s">
        <v>191</v>
      </c>
      <c r="F98" s="211"/>
      <c r="G98" s="211">
        <v>22.857142857142858</v>
      </c>
      <c r="H98" s="211">
        <v>27.397260273972602</v>
      </c>
      <c r="I98" s="211">
        <v>40</v>
      </c>
      <c r="J98" s="211">
        <v>29.72972972972973</v>
      </c>
      <c r="K98" s="208">
        <v>28.205128205128204</v>
      </c>
      <c r="L98" s="208">
        <v>70.270270270270274</v>
      </c>
      <c r="M98" s="280">
        <v>68.292682926829272</v>
      </c>
      <c r="N98" s="209">
        <f t="shared" si="3"/>
        <v>7</v>
      </c>
      <c r="O98" s="209" t="s">
        <v>142</v>
      </c>
      <c r="P98" s="209" t="s">
        <v>142</v>
      </c>
      <c r="Q98" s="228">
        <f t="shared" si="5"/>
        <v>-1.9775873434410016</v>
      </c>
    </row>
    <row r="99" spans="1:17" s="20" customFormat="1" hidden="1" x14ac:dyDescent="0.25">
      <c r="A99" s="210">
        <v>129</v>
      </c>
      <c r="B99" s="206" t="s">
        <v>47</v>
      </c>
      <c r="C99" s="210" t="s">
        <v>176</v>
      </c>
      <c r="D99" s="210" t="s">
        <v>47</v>
      </c>
      <c r="E99" s="207" t="s">
        <v>202</v>
      </c>
      <c r="F99" s="211"/>
      <c r="G99" s="211">
        <v>12.745098039215685</v>
      </c>
      <c r="H99" s="211">
        <v>21.176470588235293</v>
      </c>
      <c r="I99" s="211"/>
      <c r="J99" s="211"/>
      <c r="K99" s="208">
        <v>48.760330578512395</v>
      </c>
      <c r="L99" s="208">
        <v>56.296296296296298</v>
      </c>
      <c r="M99" s="278">
        <v>53.913043478260867</v>
      </c>
      <c r="N99" s="209">
        <f t="shared" si="3"/>
        <v>5</v>
      </c>
      <c r="O99" s="209" t="s">
        <v>142</v>
      </c>
      <c r="P99" s="209" t="s">
        <v>142</v>
      </c>
      <c r="Q99" s="228">
        <f t="shared" si="5"/>
        <v>-2.3832528180354302</v>
      </c>
    </row>
    <row r="100" spans="1:17" s="20" customFormat="1" hidden="1" x14ac:dyDescent="0.25">
      <c r="A100" s="210">
        <v>89</v>
      </c>
      <c r="B100" s="206" t="s">
        <v>47</v>
      </c>
      <c r="C100" s="210" t="s">
        <v>176</v>
      </c>
      <c r="D100" s="210" t="s">
        <v>47</v>
      </c>
      <c r="E100" s="207" t="s">
        <v>298</v>
      </c>
      <c r="F100" s="211">
        <v>0</v>
      </c>
      <c r="G100" s="211">
        <v>0</v>
      </c>
      <c r="H100" s="211"/>
      <c r="I100" s="211"/>
      <c r="J100" s="211"/>
      <c r="K100" s="208">
        <v>26.47058823529412</v>
      </c>
      <c r="L100" s="208">
        <v>5.1282051282051277</v>
      </c>
      <c r="M100" s="278">
        <v>20</v>
      </c>
      <c r="N100" s="209">
        <f t="shared" si="3"/>
        <v>5</v>
      </c>
      <c r="O100" s="209" t="s">
        <v>142</v>
      </c>
      <c r="P100" s="209" t="s">
        <v>142</v>
      </c>
      <c r="Q100" s="228">
        <f t="shared" si="5"/>
        <v>14.871794871794872</v>
      </c>
    </row>
    <row r="101" spans="1:17" s="20" customFormat="1" hidden="1" x14ac:dyDescent="0.25">
      <c r="A101" s="210">
        <v>130</v>
      </c>
      <c r="B101" s="206" t="s">
        <v>47</v>
      </c>
      <c r="C101" s="210" t="s">
        <v>176</v>
      </c>
      <c r="D101" s="210" t="s">
        <v>47</v>
      </c>
      <c r="E101" s="207" t="s">
        <v>198</v>
      </c>
      <c r="F101" s="211">
        <v>9.67741935483871</v>
      </c>
      <c r="G101" s="211">
        <v>13.888888888888889</v>
      </c>
      <c r="H101" s="211"/>
      <c r="I101" s="211"/>
      <c r="J101" s="211"/>
      <c r="K101" s="208">
        <v>65</v>
      </c>
      <c r="L101" s="208">
        <v>63.888888888888886</v>
      </c>
      <c r="M101" s="278">
        <v>50</v>
      </c>
      <c r="N101" s="209">
        <f t="shared" si="3"/>
        <v>5</v>
      </c>
      <c r="O101" s="209" t="s">
        <v>142</v>
      </c>
      <c r="P101" s="209" t="s">
        <v>142</v>
      </c>
      <c r="Q101" s="228">
        <f t="shared" si="5"/>
        <v>-13.888888888888886</v>
      </c>
    </row>
    <row r="102" spans="1:17" s="20" customFormat="1" hidden="1" x14ac:dyDescent="0.25">
      <c r="A102" s="210">
        <v>111</v>
      </c>
      <c r="B102" s="206" t="s">
        <v>47</v>
      </c>
      <c r="C102" s="210" t="s">
        <v>176</v>
      </c>
      <c r="D102" s="210" t="s">
        <v>47</v>
      </c>
      <c r="E102" s="207" t="s">
        <v>274</v>
      </c>
      <c r="F102" s="211"/>
      <c r="G102" s="211"/>
      <c r="H102" s="211"/>
      <c r="I102" s="211"/>
      <c r="J102" s="211">
        <v>12.213740458015266</v>
      </c>
      <c r="K102" s="208">
        <v>27.205882352941174</v>
      </c>
      <c r="L102" s="208">
        <v>22.03856749311295</v>
      </c>
      <c r="M102" s="278">
        <v>42.574257425742573</v>
      </c>
      <c r="N102" s="209">
        <f t="shared" si="3"/>
        <v>4</v>
      </c>
      <c r="O102" s="209" t="s">
        <v>142</v>
      </c>
      <c r="P102" s="209" t="s">
        <v>142</v>
      </c>
      <c r="Q102" s="228">
        <f t="shared" si="5"/>
        <v>20.535689932629623</v>
      </c>
    </row>
    <row r="103" spans="1:17" s="20" customFormat="1" hidden="1" x14ac:dyDescent="0.25">
      <c r="A103" s="210">
        <v>112</v>
      </c>
      <c r="B103" s="210" t="s">
        <v>47</v>
      </c>
      <c r="C103" s="210" t="s">
        <v>176</v>
      </c>
      <c r="D103" s="210" t="s">
        <v>47</v>
      </c>
      <c r="E103" s="207" t="s">
        <v>256</v>
      </c>
      <c r="F103" s="211"/>
      <c r="G103" s="211">
        <v>17.307692307692307</v>
      </c>
      <c r="H103" s="211">
        <v>32.692307692307693</v>
      </c>
      <c r="I103" s="211"/>
      <c r="J103" s="211"/>
      <c r="K103" s="208"/>
      <c r="L103" s="208">
        <v>29.323308270676691</v>
      </c>
      <c r="M103" s="278">
        <v>43.670886075949369</v>
      </c>
      <c r="N103" s="209">
        <f t="shared" si="3"/>
        <v>4</v>
      </c>
      <c r="O103" s="209" t="s">
        <v>142</v>
      </c>
      <c r="P103" s="209" t="s">
        <v>142</v>
      </c>
      <c r="Q103" s="228">
        <f t="shared" si="5"/>
        <v>14.347577805272678</v>
      </c>
    </row>
    <row r="104" spans="1:17" s="20" customFormat="1" hidden="1" x14ac:dyDescent="0.25">
      <c r="A104" s="210">
        <v>91</v>
      </c>
      <c r="B104" s="210" t="s">
        <v>47</v>
      </c>
      <c r="C104" s="210" t="s">
        <v>176</v>
      </c>
      <c r="D104" s="210" t="s">
        <v>47</v>
      </c>
      <c r="E104" s="207" t="s">
        <v>420</v>
      </c>
      <c r="F104" s="211"/>
      <c r="G104" s="211">
        <v>8.5227272727272716</v>
      </c>
      <c r="H104" s="211"/>
      <c r="I104" s="211"/>
      <c r="J104" s="211"/>
      <c r="K104" s="208">
        <v>40.645161290322577</v>
      </c>
      <c r="L104" s="208"/>
      <c r="M104" s="278">
        <v>37.5</v>
      </c>
      <c r="N104" s="209">
        <f t="shared" si="3"/>
        <v>3</v>
      </c>
      <c r="O104" s="209" t="s">
        <v>142</v>
      </c>
      <c r="P104" s="209" t="s">
        <v>142</v>
      </c>
      <c r="Q104" s="49"/>
    </row>
    <row r="105" spans="1:17" s="20" customFormat="1" hidden="1" x14ac:dyDescent="0.25">
      <c r="A105" s="210">
        <v>15</v>
      </c>
      <c r="B105" s="210" t="s">
        <v>39</v>
      </c>
      <c r="C105" s="210" t="s">
        <v>196</v>
      </c>
      <c r="D105" s="210" t="s">
        <v>39</v>
      </c>
      <c r="E105" s="207" t="s">
        <v>248</v>
      </c>
      <c r="F105" s="211">
        <v>3.7735849056603774</v>
      </c>
      <c r="G105" s="211">
        <v>6.5217391304347823</v>
      </c>
      <c r="H105" s="211">
        <v>7.2727272727272725</v>
      </c>
      <c r="I105" s="211">
        <v>12.280701754385964</v>
      </c>
      <c r="J105" s="211">
        <v>22.413793103448278</v>
      </c>
      <c r="K105" s="208">
        <v>12.962962962962962</v>
      </c>
      <c r="L105" s="208">
        <v>31.666666666666664</v>
      </c>
      <c r="M105" s="278">
        <v>41.666666666666671</v>
      </c>
      <c r="N105" s="209">
        <f t="shared" si="3"/>
        <v>8</v>
      </c>
      <c r="O105" s="209" t="s">
        <v>142</v>
      </c>
      <c r="P105" s="209" t="s">
        <v>142</v>
      </c>
      <c r="Q105" s="228">
        <f t="shared" ref="Q105:Q109" si="6">M105-L105</f>
        <v>10.000000000000007</v>
      </c>
    </row>
    <row r="106" spans="1:17" s="20" customFormat="1" hidden="1" x14ac:dyDescent="0.25">
      <c r="A106" s="210">
        <v>5</v>
      </c>
      <c r="B106" s="210" t="s">
        <v>39</v>
      </c>
      <c r="C106" s="210" t="s">
        <v>196</v>
      </c>
      <c r="D106" s="210" t="s">
        <v>39</v>
      </c>
      <c r="E106" s="212" t="s">
        <v>292</v>
      </c>
      <c r="F106" s="211"/>
      <c r="G106" s="211">
        <v>0</v>
      </c>
      <c r="H106" s="211">
        <v>1.639344262295082</v>
      </c>
      <c r="I106" s="211">
        <v>1.7543859649122806</v>
      </c>
      <c r="J106" s="211">
        <v>3.7735849056603774</v>
      </c>
      <c r="K106" s="208">
        <v>10.204081632653061</v>
      </c>
      <c r="L106" s="208">
        <v>12.727272727272727</v>
      </c>
      <c r="M106" s="280">
        <v>63.793103448275865</v>
      </c>
      <c r="N106" s="209">
        <f t="shared" si="3"/>
        <v>7</v>
      </c>
      <c r="O106" s="209" t="s">
        <v>142</v>
      </c>
      <c r="P106" s="209" t="s">
        <v>142</v>
      </c>
      <c r="Q106" s="228">
        <f t="shared" si="6"/>
        <v>51.065830721003138</v>
      </c>
    </row>
    <row r="107" spans="1:17" s="20" customFormat="1" hidden="1" x14ac:dyDescent="0.25">
      <c r="A107" s="210">
        <v>11</v>
      </c>
      <c r="B107" s="210" t="s">
        <v>39</v>
      </c>
      <c r="C107" s="210" t="s">
        <v>196</v>
      </c>
      <c r="D107" s="210" t="s">
        <v>39</v>
      </c>
      <c r="E107" s="207" t="s">
        <v>265</v>
      </c>
      <c r="F107" s="211">
        <v>31.25</v>
      </c>
      <c r="G107" s="211">
        <v>7.5471698113207548</v>
      </c>
      <c r="H107" s="211">
        <v>10.909090909090908</v>
      </c>
      <c r="I107" s="211">
        <v>46.428571428571431</v>
      </c>
      <c r="J107" s="211"/>
      <c r="K107" s="208">
        <v>46.666666666666664</v>
      </c>
      <c r="L107" s="208">
        <v>25.806451612903224</v>
      </c>
      <c r="M107" s="278">
        <v>26.666666666666668</v>
      </c>
      <c r="N107" s="209">
        <f t="shared" si="3"/>
        <v>7</v>
      </c>
      <c r="O107" s="209" t="s">
        <v>142</v>
      </c>
      <c r="P107" s="209" t="s">
        <v>142</v>
      </c>
      <c r="Q107" s="228">
        <f t="shared" si="6"/>
        <v>0.86021505376344365</v>
      </c>
    </row>
    <row r="108" spans="1:17" s="20" customFormat="1" hidden="1" x14ac:dyDescent="0.25">
      <c r="A108" s="210">
        <v>10</v>
      </c>
      <c r="B108" s="210" t="s">
        <v>39</v>
      </c>
      <c r="C108" s="210" t="s">
        <v>196</v>
      </c>
      <c r="D108" s="210" t="s">
        <v>39</v>
      </c>
      <c r="E108" s="207" t="s">
        <v>285</v>
      </c>
      <c r="F108" s="211"/>
      <c r="G108" s="211">
        <v>8</v>
      </c>
      <c r="H108" s="211">
        <v>12.5</v>
      </c>
      <c r="I108" s="211">
        <v>10</v>
      </c>
      <c r="J108" s="211">
        <v>16.666666666666664</v>
      </c>
      <c r="K108" s="208">
        <v>11.538461538461538</v>
      </c>
      <c r="L108" s="208">
        <v>16.666666666666664</v>
      </c>
      <c r="M108" s="278">
        <v>16.363636363636363</v>
      </c>
      <c r="N108" s="209">
        <f t="shared" si="3"/>
        <v>7</v>
      </c>
      <c r="O108" s="209" t="s">
        <v>142</v>
      </c>
      <c r="P108" s="209" t="s">
        <v>142</v>
      </c>
      <c r="Q108" s="228">
        <f t="shared" si="6"/>
        <v>-0.30303030303030098</v>
      </c>
    </row>
    <row r="109" spans="1:17" s="20" customFormat="1" hidden="1" x14ac:dyDescent="0.25">
      <c r="A109" s="210">
        <v>29</v>
      </c>
      <c r="B109" s="210" t="s">
        <v>39</v>
      </c>
      <c r="C109" s="210" t="s">
        <v>196</v>
      </c>
      <c r="D109" s="210" t="s">
        <v>39</v>
      </c>
      <c r="E109" s="207" t="s">
        <v>206</v>
      </c>
      <c r="F109" s="211"/>
      <c r="G109" s="211">
        <v>0</v>
      </c>
      <c r="H109" s="211">
        <v>0</v>
      </c>
      <c r="I109" s="211"/>
      <c r="J109" s="211">
        <v>9.5238095238095237</v>
      </c>
      <c r="K109" s="208">
        <v>22.222222222222221</v>
      </c>
      <c r="L109" s="208">
        <v>54.054054054054056</v>
      </c>
      <c r="M109" s="278">
        <v>45.945945945945951</v>
      </c>
      <c r="N109" s="209">
        <f t="shared" si="3"/>
        <v>6</v>
      </c>
      <c r="O109" s="209" t="s">
        <v>142</v>
      </c>
      <c r="P109" s="209" t="s">
        <v>142</v>
      </c>
      <c r="Q109" s="228">
        <f t="shared" si="6"/>
        <v>-8.1081081081081052</v>
      </c>
    </row>
    <row r="110" spans="1:17" s="20" customFormat="1" ht="25.5" hidden="1" x14ac:dyDescent="0.25">
      <c r="A110" s="210">
        <v>34</v>
      </c>
      <c r="B110" s="206" t="s">
        <v>39</v>
      </c>
      <c r="C110" s="210" t="s">
        <v>196</v>
      </c>
      <c r="D110" s="210" t="s">
        <v>39</v>
      </c>
      <c r="E110" s="207" t="s">
        <v>386</v>
      </c>
      <c r="F110" s="211">
        <v>0</v>
      </c>
      <c r="G110" s="211"/>
      <c r="H110" s="211">
        <v>8.3333333333333321</v>
      </c>
      <c r="I110" s="211">
        <v>0</v>
      </c>
      <c r="J110" s="211">
        <v>0</v>
      </c>
      <c r="K110" s="208">
        <v>2.2222222222222223</v>
      </c>
      <c r="L110" s="208"/>
      <c r="M110" s="278">
        <v>35.714285714285715</v>
      </c>
      <c r="N110" s="209">
        <f t="shared" si="3"/>
        <v>6</v>
      </c>
      <c r="O110" s="209" t="s">
        <v>142</v>
      </c>
      <c r="P110" s="209" t="s">
        <v>142</v>
      </c>
      <c r="Q110" s="49"/>
    </row>
    <row r="111" spans="1:17" s="20" customFormat="1" hidden="1" x14ac:dyDescent="0.25">
      <c r="A111" s="210">
        <v>244</v>
      </c>
      <c r="B111" s="206" t="s">
        <v>39</v>
      </c>
      <c r="C111" s="210" t="s">
        <v>196</v>
      </c>
      <c r="D111" s="210" t="s">
        <v>39</v>
      </c>
      <c r="E111" s="207" t="s">
        <v>228</v>
      </c>
      <c r="F111" s="211"/>
      <c r="G111" s="211"/>
      <c r="H111" s="211">
        <v>15.384615384615385</v>
      </c>
      <c r="I111" s="211">
        <v>18.64406779661017</v>
      </c>
      <c r="J111" s="211">
        <v>21.53846153846154</v>
      </c>
      <c r="K111" s="208">
        <v>27.692307692307693</v>
      </c>
      <c r="L111" s="208">
        <v>41.428571428571431</v>
      </c>
      <c r="M111" s="280">
        <v>60</v>
      </c>
      <c r="N111" s="209">
        <f t="shared" si="3"/>
        <v>6</v>
      </c>
      <c r="O111" s="209" t="s">
        <v>142</v>
      </c>
      <c r="P111" s="209" t="s">
        <v>142</v>
      </c>
      <c r="Q111" s="228">
        <f t="shared" ref="Q111:Q112" si="7">M111-L111</f>
        <v>18.571428571428569</v>
      </c>
    </row>
    <row r="112" spans="1:17" s="20" customFormat="1" hidden="1" x14ac:dyDescent="0.25">
      <c r="A112" s="210">
        <v>21</v>
      </c>
      <c r="B112" s="206" t="s">
        <v>39</v>
      </c>
      <c r="C112" s="210" t="s">
        <v>196</v>
      </c>
      <c r="D112" s="210" t="s">
        <v>39</v>
      </c>
      <c r="E112" s="207" t="s">
        <v>215</v>
      </c>
      <c r="F112" s="211"/>
      <c r="G112" s="211"/>
      <c r="H112" s="211">
        <v>13.479539983952925</v>
      </c>
      <c r="I112" s="211">
        <v>47.290640394088669</v>
      </c>
      <c r="J112" s="211">
        <v>49.460431654676263</v>
      </c>
      <c r="K112" s="208">
        <v>31.135531135531135</v>
      </c>
      <c r="L112" s="208">
        <v>47.756410256410255</v>
      </c>
      <c r="M112" s="278">
        <v>45.970149253731343</v>
      </c>
      <c r="N112" s="209">
        <f t="shared" si="3"/>
        <v>6</v>
      </c>
      <c r="O112" s="209" t="s">
        <v>142</v>
      </c>
      <c r="P112" s="209" t="s">
        <v>142</v>
      </c>
      <c r="Q112" s="228">
        <f t="shared" si="7"/>
        <v>-1.7862610026789127</v>
      </c>
    </row>
    <row r="113" spans="1:17" s="20" customFormat="1" hidden="1" x14ac:dyDescent="0.25">
      <c r="A113" s="210">
        <v>169</v>
      </c>
      <c r="B113" s="206" t="s">
        <v>39</v>
      </c>
      <c r="C113" s="210" t="s">
        <v>196</v>
      </c>
      <c r="D113" s="210" t="s">
        <v>39</v>
      </c>
      <c r="E113" s="207" t="s">
        <v>379</v>
      </c>
      <c r="F113" s="211"/>
      <c r="G113" s="211">
        <v>4.838709677419355</v>
      </c>
      <c r="H113" s="211">
        <v>23.076923076923077</v>
      </c>
      <c r="I113" s="211">
        <v>26.086956521739129</v>
      </c>
      <c r="J113" s="211">
        <v>36.423841059602644</v>
      </c>
      <c r="K113" s="208">
        <v>15.178571428571427</v>
      </c>
      <c r="L113" s="208"/>
      <c r="M113" s="278"/>
      <c r="N113" s="209">
        <f t="shared" si="3"/>
        <v>5</v>
      </c>
      <c r="O113" s="209" t="s">
        <v>142</v>
      </c>
      <c r="P113" s="209" t="s">
        <v>142</v>
      </c>
      <c r="Q113" s="49"/>
    </row>
    <row r="114" spans="1:17" s="20" customFormat="1" ht="25.5" hidden="1" x14ac:dyDescent="0.25">
      <c r="A114" s="210">
        <v>30</v>
      </c>
      <c r="B114" s="206" t="s">
        <v>39</v>
      </c>
      <c r="C114" s="210" t="s">
        <v>196</v>
      </c>
      <c r="D114" s="210" t="s">
        <v>39</v>
      </c>
      <c r="E114" s="207" t="s">
        <v>197</v>
      </c>
      <c r="F114" s="211"/>
      <c r="G114" s="211"/>
      <c r="H114" s="211">
        <v>8.5106382978723403</v>
      </c>
      <c r="I114" s="211"/>
      <c r="J114" s="211">
        <v>23.170731707317074</v>
      </c>
      <c r="K114" s="208">
        <v>18.592964824120603</v>
      </c>
      <c r="L114" s="208">
        <v>64.893617021276597</v>
      </c>
      <c r="M114" s="280">
        <v>91.534391534391531</v>
      </c>
      <c r="N114" s="209">
        <f t="shared" si="3"/>
        <v>5</v>
      </c>
      <c r="O114" s="209" t="s">
        <v>142</v>
      </c>
      <c r="P114" s="209" t="s">
        <v>142</v>
      </c>
      <c r="Q114" s="228">
        <f>M114-L114</f>
        <v>26.640774513114934</v>
      </c>
    </row>
    <row r="115" spans="1:17" s="20" customFormat="1" hidden="1" x14ac:dyDescent="0.25">
      <c r="A115" s="210">
        <v>32</v>
      </c>
      <c r="B115" s="206" t="s">
        <v>39</v>
      </c>
      <c r="C115" s="210" t="s">
        <v>196</v>
      </c>
      <c r="D115" s="210" t="s">
        <v>39</v>
      </c>
      <c r="E115" s="207" t="s">
        <v>594</v>
      </c>
      <c r="F115" s="211"/>
      <c r="G115" s="211"/>
      <c r="H115" s="211">
        <v>0</v>
      </c>
      <c r="I115" s="211">
        <v>0</v>
      </c>
      <c r="J115" s="211">
        <v>0</v>
      </c>
      <c r="K115" s="208">
        <v>9.0909090909090917</v>
      </c>
      <c r="L115" s="208"/>
      <c r="M115" s="278">
        <v>40.54054054054054</v>
      </c>
      <c r="N115" s="209">
        <f t="shared" si="3"/>
        <v>5</v>
      </c>
      <c r="O115" s="209" t="s">
        <v>142</v>
      </c>
      <c r="P115" s="209" t="s">
        <v>142</v>
      </c>
      <c r="Q115" s="49"/>
    </row>
    <row r="116" spans="1:17" s="20" customFormat="1" hidden="1" x14ac:dyDescent="0.25">
      <c r="A116" s="210">
        <v>147</v>
      </c>
      <c r="B116" s="206" t="s">
        <v>39</v>
      </c>
      <c r="C116" s="210" t="s">
        <v>196</v>
      </c>
      <c r="D116" s="210" t="s">
        <v>39</v>
      </c>
      <c r="E116" s="207" t="s">
        <v>398</v>
      </c>
      <c r="F116" s="211">
        <v>0</v>
      </c>
      <c r="G116" s="211">
        <v>0</v>
      </c>
      <c r="H116" s="211"/>
      <c r="I116" s="211"/>
      <c r="J116" s="211">
        <v>9.0909090909090917</v>
      </c>
      <c r="K116" s="208">
        <v>20</v>
      </c>
      <c r="L116" s="208"/>
      <c r="M116" s="280">
        <v>80</v>
      </c>
      <c r="N116" s="209">
        <f t="shared" si="3"/>
        <v>5</v>
      </c>
      <c r="O116" s="209" t="s">
        <v>142</v>
      </c>
      <c r="P116" s="209" t="s">
        <v>142</v>
      </c>
      <c r="Q116" s="49"/>
    </row>
    <row r="117" spans="1:17" s="20" customFormat="1" hidden="1" x14ac:dyDescent="0.25">
      <c r="A117" s="210">
        <v>18</v>
      </c>
      <c r="B117" s="206" t="s">
        <v>39</v>
      </c>
      <c r="C117" s="210" t="s">
        <v>196</v>
      </c>
      <c r="D117" s="210" t="s">
        <v>39</v>
      </c>
      <c r="E117" s="207" t="s">
        <v>401</v>
      </c>
      <c r="F117" s="211">
        <v>0</v>
      </c>
      <c r="G117" s="211">
        <v>6.8493150684931505</v>
      </c>
      <c r="H117" s="211"/>
      <c r="I117" s="211"/>
      <c r="J117" s="211">
        <v>26.086956521739129</v>
      </c>
      <c r="K117" s="208">
        <v>6.7796610169491522</v>
      </c>
      <c r="L117" s="208"/>
      <c r="M117" s="278">
        <v>23.611111111111111</v>
      </c>
      <c r="N117" s="209">
        <f t="shared" si="3"/>
        <v>5</v>
      </c>
      <c r="O117" s="209" t="s">
        <v>142</v>
      </c>
      <c r="P117" s="209" t="s">
        <v>142</v>
      </c>
      <c r="Q117" s="49"/>
    </row>
    <row r="118" spans="1:17" s="20" customFormat="1" hidden="1" x14ac:dyDescent="0.25">
      <c r="A118" s="210">
        <v>6</v>
      </c>
      <c r="B118" s="206" t="s">
        <v>39</v>
      </c>
      <c r="C118" s="210" t="s">
        <v>196</v>
      </c>
      <c r="D118" s="210" t="s">
        <v>39</v>
      </c>
      <c r="E118" s="212" t="s">
        <v>243</v>
      </c>
      <c r="F118" s="211"/>
      <c r="G118" s="211">
        <v>22.58064516129032</v>
      </c>
      <c r="H118" s="211"/>
      <c r="I118" s="211">
        <v>25</v>
      </c>
      <c r="J118" s="211">
        <v>27.586206896551722</v>
      </c>
      <c r="K118" s="208"/>
      <c r="L118" s="208">
        <v>35.714285714285715</v>
      </c>
      <c r="M118" s="278">
        <v>29.166666666666668</v>
      </c>
      <c r="N118" s="209">
        <f t="shared" si="3"/>
        <v>5</v>
      </c>
      <c r="O118" s="209" t="s">
        <v>142</v>
      </c>
      <c r="P118" s="209" t="s">
        <v>142</v>
      </c>
      <c r="Q118" s="228">
        <f t="shared" ref="Q118:Q121" si="8">M118-L118</f>
        <v>-6.5476190476190474</v>
      </c>
    </row>
    <row r="119" spans="1:17" s="20" customFormat="1" hidden="1" x14ac:dyDescent="0.25">
      <c r="A119" s="210">
        <v>20</v>
      </c>
      <c r="B119" s="206" t="s">
        <v>39</v>
      </c>
      <c r="C119" s="210" t="s">
        <v>196</v>
      </c>
      <c r="D119" s="210" t="s">
        <v>39</v>
      </c>
      <c r="E119" s="207" t="s">
        <v>216</v>
      </c>
      <c r="F119" s="211"/>
      <c r="G119" s="211">
        <v>22.807017543859647</v>
      </c>
      <c r="H119" s="211"/>
      <c r="I119" s="211"/>
      <c r="J119" s="211">
        <v>22.807017543859647</v>
      </c>
      <c r="K119" s="208">
        <v>32.8125</v>
      </c>
      <c r="L119" s="208">
        <v>47.272727272727273</v>
      </c>
      <c r="M119" s="278">
        <v>58.108108108108105</v>
      </c>
      <c r="N119" s="209">
        <f t="shared" si="3"/>
        <v>5</v>
      </c>
      <c r="O119" s="209" t="s">
        <v>142</v>
      </c>
      <c r="P119" s="209" t="s">
        <v>142</v>
      </c>
      <c r="Q119" s="228">
        <f t="shared" si="8"/>
        <v>10.835380835380832</v>
      </c>
    </row>
    <row r="120" spans="1:17" s="20" customFormat="1" hidden="1" x14ac:dyDescent="0.25">
      <c r="A120" s="210">
        <v>16</v>
      </c>
      <c r="B120" s="206" t="s">
        <v>39</v>
      </c>
      <c r="C120" s="210" t="s">
        <v>196</v>
      </c>
      <c r="D120" s="210" t="s">
        <v>39</v>
      </c>
      <c r="E120" s="207" t="s">
        <v>286</v>
      </c>
      <c r="F120" s="211"/>
      <c r="G120" s="211">
        <v>4.4444444444444446</v>
      </c>
      <c r="H120" s="211">
        <v>3.9215686274509802</v>
      </c>
      <c r="I120" s="211"/>
      <c r="J120" s="211">
        <v>14.285714285714285</v>
      </c>
      <c r="K120" s="208"/>
      <c r="L120" s="208">
        <v>16.326530612244898</v>
      </c>
      <c r="M120" s="278">
        <v>25.263157894736842</v>
      </c>
      <c r="N120" s="209">
        <f t="shared" si="3"/>
        <v>5</v>
      </c>
      <c r="O120" s="209" t="s">
        <v>142</v>
      </c>
      <c r="P120" s="209" t="s">
        <v>142</v>
      </c>
      <c r="Q120" s="228">
        <f t="shared" si="8"/>
        <v>8.9366272824919442</v>
      </c>
    </row>
    <row r="121" spans="1:17" s="20" customFormat="1" hidden="1" x14ac:dyDescent="0.25">
      <c r="A121" s="210">
        <v>31</v>
      </c>
      <c r="B121" s="206" t="s">
        <v>39</v>
      </c>
      <c r="C121" s="210" t="s">
        <v>196</v>
      </c>
      <c r="D121" s="210" t="s">
        <v>39</v>
      </c>
      <c r="E121" s="207" t="s">
        <v>200</v>
      </c>
      <c r="F121" s="211">
        <v>0</v>
      </c>
      <c r="G121" s="211"/>
      <c r="H121" s="211">
        <v>0</v>
      </c>
      <c r="I121" s="211"/>
      <c r="J121" s="211"/>
      <c r="K121" s="208">
        <v>29.807692307692307</v>
      </c>
      <c r="L121" s="208">
        <v>60.576923076923073</v>
      </c>
      <c r="M121" s="280">
        <v>64.285714285714292</v>
      </c>
      <c r="N121" s="209">
        <f t="shared" si="3"/>
        <v>5</v>
      </c>
      <c r="O121" s="209" t="s">
        <v>142</v>
      </c>
      <c r="P121" s="209" t="s">
        <v>142</v>
      </c>
      <c r="Q121" s="228">
        <f t="shared" si="8"/>
        <v>3.7087912087912187</v>
      </c>
    </row>
    <row r="122" spans="1:17" s="20" customFormat="1" hidden="1" x14ac:dyDescent="0.25">
      <c r="A122" s="210">
        <v>13</v>
      </c>
      <c r="B122" s="206" t="s">
        <v>39</v>
      </c>
      <c r="C122" s="210" t="s">
        <v>196</v>
      </c>
      <c r="D122" s="210" t="s">
        <v>39</v>
      </c>
      <c r="E122" s="207" t="s">
        <v>213</v>
      </c>
      <c r="F122" s="211">
        <v>0.97087378640776689</v>
      </c>
      <c r="G122" s="211"/>
      <c r="H122" s="211"/>
      <c r="I122" s="211">
        <v>0</v>
      </c>
      <c r="J122" s="211">
        <v>11.702127659574469</v>
      </c>
      <c r="K122" s="208">
        <v>20</v>
      </c>
      <c r="L122" s="208">
        <v>48.07692307692308</v>
      </c>
      <c r="M122" s="278"/>
      <c r="N122" s="209">
        <f t="shared" si="3"/>
        <v>5</v>
      </c>
      <c r="O122" s="209" t="s">
        <v>142</v>
      </c>
      <c r="P122" s="209" t="s">
        <v>142</v>
      </c>
      <c r="Q122" s="49"/>
    </row>
    <row r="123" spans="1:17" s="20" customFormat="1" hidden="1" x14ac:dyDescent="0.25">
      <c r="A123" s="210">
        <v>19</v>
      </c>
      <c r="B123" s="206" t="s">
        <v>39</v>
      </c>
      <c r="C123" s="210" t="s">
        <v>196</v>
      </c>
      <c r="D123" s="210" t="s">
        <v>39</v>
      </c>
      <c r="E123" s="207" t="s">
        <v>381</v>
      </c>
      <c r="F123" s="211"/>
      <c r="G123" s="211">
        <v>2.8571428571428572</v>
      </c>
      <c r="H123" s="211">
        <v>2.5</v>
      </c>
      <c r="I123" s="211"/>
      <c r="J123" s="211"/>
      <c r="K123" s="208">
        <v>31.578947368421051</v>
      </c>
      <c r="L123" s="208"/>
      <c r="M123" s="278">
        <v>36.585365853658537</v>
      </c>
      <c r="N123" s="209">
        <f t="shared" si="3"/>
        <v>4</v>
      </c>
      <c r="O123" s="209" t="s">
        <v>142</v>
      </c>
      <c r="P123" s="209" t="s">
        <v>142</v>
      </c>
      <c r="Q123" s="49"/>
    </row>
    <row r="124" spans="1:17" s="20" customFormat="1" hidden="1" x14ac:dyDescent="0.25">
      <c r="A124" s="210">
        <v>7</v>
      </c>
      <c r="B124" s="206" t="s">
        <v>39</v>
      </c>
      <c r="C124" s="210" t="s">
        <v>196</v>
      </c>
      <c r="D124" s="210" t="s">
        <v>39</v>
      </c>
      <c r="E124" s="212" t="s">
        <v>220</v>
      </c>
      <c r="F124" s="211"/>
      <c r="G124" s="211">
        <v>19.35483870967742</v>
      </c>
      <c r="H124" s="211"/>
      <c r="I124" s="211"/>
      <c r="J124" s="211">
        <v>24.489795918367346</v>
      </c>
      <c r="K124" s="208"/>
      <c r="L124" s="208">
        <v>43.18181818181818</v>
      </c>
      <c r="M124" s="280">
        <v>60.784313725490193</v>
      </c>
      <c r="N124" s="209">
        <f t="shared" si="3"/>
        <v>4</v>
      </c>
      <c r="O124" s="209" t="s">
        <v>142</v>
      </c>
      <c r="P124" s="209" t="s">
        <v>142</v>
      </c>
      <c r="Q124" s="228">
        <f>M124-L124</f>
        <v>17.602495543672013</v>
      </c>
    </row>
    <row r="125" spans="1:17" s="20" customFormat="1" ht="25.5" hidden="1" x14ac:dyDescent="0.25">
      <c r="A125" s="210">
        <v>17</v>
      </c>
      <c r="B125" s="210" t="s">
        <v>39</v>
      </c>
      <c r="C125" s="210" t="s">
        <v>196</v>
      </c>
      <c r="D125" s="210" t="s">
        <v>39</v>
      </c>
      <c r="E125" s="207" t="s">
        <v>640</v>
      </c>
      <c r="F125" s="211"/>
      <c r="G125" s="211">
        <v>54.666666666666664</v>
      </c>
      <c r="H125" s="211">
        <v>21.25</v>
      </c>
      <c r="I125" s="211">
        <v>44.26229508196721</v>
      </c>
      <c r="J125" s="211"/>
      <c r="K125" s="208"/>
      <c r="L125" s="208"/>
      <c r="M125" s="278">
        <v>0</v>
      </c>
      <c r="N125" s="209">
        <f t="shared" si="3"/>
        <v>4</v>
      </c>
      <c r="O125" s="209" t="s">
        <v>142</v>
      </c>
      <c r="P125" s="209" t="s">
        <v>142</v>
      </c>
      <c r="Q125" s="49"/>
    </row>
    <row r="126" spans="1:17" s="20" customFormat="1" ht="25.5" x14ac:dyDescent="0.25">
      <c r="A126" s="210">
        <v>222</v>
      </c>
      <c r="B126" s="206" t="s">
        <v>39</v>
      </c>
      <c r="C126" s="210" t="s">
        <v>196</v>
      </c>
      <c r="D126" s="210" t="s">
        <v>44</v>
      </c>
      <c r="E126" s="207" t="s">
        <v>408</v>
      </c>
      <c r="F126" s="211"/>
      <c r="G126" s="211"/>
      <c r="H126" s="211">
        <v>1.6666666666666667</v>
      </c>
      <c r="I126" s="211">
        <v>7.6923076923076925</v>
      </c>
      <c r="J126" s="211">
        <v>2.9940119760479043</v>
      </c>
      <c r="K126" s="208"/>
      <c r="L126" s="208"/>
      <c r="M126" s="278">
        <v>51.295336787564771</v>
      </c>
      <c r="N126" s="209">
        <f t="shared" si="3"/>
        <v>4</v>
      </c>
      <c r="O126" s="209" t="s">
        <v>142</v>
      </c>
      <c r="P126" s="209" t="s">
        <v>142</v>
      </c>
      <c r="Q126" s="49"/>
    </row>
    <row r="127" spans="1:17" s="20" customFormat="1" ht="25.5" hidden="1" x14ac:dyDescent="0.25">
      <c r="A127" s="210">
        <v>251</v>
      </c>
      <c r="B127" s="206" t="s">
        <v>39</v>
      </c>
      <c r="C127" s="210" t="s">
        <v>196</v>
      </c>
      <c r="D127" s="210" t="s">
        <v>39</v>
      </c>
      <c r="E127" s="207" t="s">
        <v>264</v>
      </c>
      <c r="F127" s="211"/>
      <c r="G127" s="211"/>
      <c r="H127" s="211"/>
      <c r="I127" s="211">
        <v>23.214285714285715</v>
      </c>
      <c r="J127" s="211"/>
      <c r="K127" s="208">
        <v>20.754716981132077</v>
      </c>
      <c r="L127" s="208">
        <v>26.666666666666668</v>
      </c>
      <c r="M127" s="278">
        <v>12.76595744680851</v>
      </c>
      <c r="N127" s="209">
        <f t="shared" si="3"/>
        <v>4</v>
      </c>
      <c r="O127" s="209" t="s">
        <v>142</v>
      </c>
      <c r="P127" s="209" t="s">
        <v>142</v>
      </c>
      <c r="Q127" s="228">
        <f>M127-L127</f>
        <v>-13.900709219858157</v>
      </c>
    </row>
    <row r="128" spans="1:17" s="20" customFormat="1" ht="25.5" hidden="1" x14ac:dyDescent="0.25">
      <c r="A128" s="210">
        <v>256</v>
      </c>
      <c r="B128" s="206" t="s">
        <v>39</v>
      </c>
      <c r="C128" s="210" t="s">
        <v>196</v>
      </c>
      <c r="D128" s="210" t="s">
        <v>39</v>
      </c>
      <c r="E128" s="207" t="s">
        <v>390</v>
      </c>
      <c r="F128" s="211"/>
      <c r="G128" s="211"/>
      <c r="H128" s="211"/>
      <c r="I128" s="211"/>
      <c r="J128" s="211">
        <v>0</v>
      </c>
      <c r="K128" s="208">
        <v>0</v>
      </c>
      <c r="L128" s="208"/>
      <c r="M128" s="278">
        <v>0</v>
      </c>
      <c r="N128" s="209">
        <f t="shared" si="3"/>
        <v>3</v>
      </c>
      <c r="O128" s="209" t="s">
        <v>142</v>
      </c>
      <c r="P128" s="209" t="s">
        <v>142</v>
      </c>
      <c r="Q128" s="49"/>
    </row>
    <row r="129" spans="1:17" s="20" customFormat="1" ht="25.5" hidden="1" x14ac:dyDescent="0.25">
      <c r="A129" s="210">
        <v>9</v>
      </c>
      <c r="B129" s="210" t="s">
        <v>39</v>
      </c>
      <c r="C129" s="210" t="s">
        <v>196</v>
      </c>
      <c r="D129" s="210" t="s">
        <v>39</v>
      </c>
      <c r="E129" s="207" t="s">
        <v>417</v>
      </c>
      <c r="F129" s="211"/>
      <c r="G129" s="211"/>
      <c r="H129" s="211">
        <v>12.015503875968992</v>
      </c>
      <c r="I129" s="211">
        <v>16.233766233766232</v>
      </c>
      <c r="J129" s="211"/>
      <c r="K129" s="208"/>
      <c r="L129" s="208"/>
      <c r="M129" s="278">
        <v>46.875</v>
      </c>
      <c r="N129" s="209">
        <f t="shared" si="3"/>
        <v>3</v>
      </c>
      <c r="O129" s="209" t="s">
        <v>142</v>
      </c>
      <c r="P129" s="209" t="s">
        <v>142</v>
      </c>
      <c r="Q129" s="49"/>
    </row>
    <row r="130" spans="1:17" s="20" customFormat="1" hidden="1" x14ac:dyDescent="0.25">
      <c r="A130" s="210">
        <v>12</v>
      </c>
      <c r="B130" s="210" t="s">
        <v>39</v>
      </c>
      <c r="C130" s="210" t="s">
        <v>196</v>
      </c>
      <c r="D130" s="210" t="s">
        <v>39</v>
      </c>
      <c r="E130" s="207" t="s">
        <v>603</v>
      </c>
      <c r="F130" s="211"/>
      <c r="G130" s="211">
        <v>3.8461538461538463</v>
      </c>
      <c r="H130" s="211"/>
      <c r="I130" s="211"/>
      <c r="J130" s="211"/>
      <c r="K130" s="208"/>
      <c r="L130" s="208">
        <v>11.111111111111111</v>
      </c>
      <c r="M130" s="278">
        <v>30.303030303030305</v>
      </c>
      <c r="N130" s="209">
        <f t="shared" ref="N130:N193" si="9">COUNT(F130:M130)</f>
        <v>3</v>
      </c>
      <c r="O130" s="209" t="s">
        <v>142</v>
      </c>
      <c r="P130" s="209" t="s">
        <v>142</v>
      </c>
      <c r="Q130" s="228">
        <f>M130-L130</f>
        <v>19.191919191919194</v>
      </c>
    </row>
    <row r="131" spans="1:17" s="20" customFormat="1" hidden="1" x14ac:dyDescent="0.25">
      <c r="A131" s="210">
        <v>236</v>
      </c>
      <c r="B131" s="206" t="s">
        <v>39</v>
      </c>
      <c r="C131" s="210" t="s">
        <v>196</v>
      </c>
      <c r="D131" s="210"/>
      <c r="E131" s="207" t="s">
        <v>397</v>
      </c>
      <c r="F131" s="211"/>
      <c r="G131" s="211"/>
      <c r="H131" s="211"/>
      <c r="I131" s="211"/>
      <c r="J131" s="211"/>
      <c r="K131" s="208">
        <v>21.705426356589147</v>
      </c>
      <c r="L131" s="208"/>
      <c r="M131" s="278">
        <v>43.971631205673759</v>
      </c>
      <c r="N131" s="209">
        <f t="shared" si="9"/>
        <v>2</v>
      </c>
      <c r="O131" s="209" t="s">
        <v>142</v>
      </c>
      <c r="P131" s="209" t="s">
        <v>142</v>
      </c>
      <c r="Q131" s="49"/>
    </row>
    <row r="132" spans="1:17" s="20" customFormat="1" ht="25.5" hidden="1" x14ac:dyDescent="0.25">
      <c r="A132" s="210">
        <v>176</v>
      </c>
      <c r="B132" s="206" t="s">
        <v>39</v>
      </c>
      <c r="C132" s="210" t="s">
        <v>196</v>
      </c>
      <c r="D132" s="210" t="s">
        <v>39</v>
      </c>
      <c r="E132" s="207" t="s">
        <v>399</v>
      </c>
      <c r="F132" s="211"/>
      <c r="G132" s="211">
        <v>15.151515151515152</v>
      </c>
      <c r="H132" s="211">
        <v>43.75</v>
      </c>
      <c r="I132" s="211"/>
      <c r="J132" s="211"/>
      <c r="K132" s="208"/>
      <c r="L132" s="208"/>
      <c r="M132" s="278"/>
      <c r="N132" s="209">
        <f t="shared" si="9"/>
        <v>2</v>
      </c>
      <c r="O132" s="209" t="s">
        <v>142</v>
      </c>
      <c r="P132" s="209" t="s">
        <v>142</v>
      </c>
      <c r="Q132" s="49"/>
    </row>
    <row r="133" spans="1:17" s="20" customFormat="1" hidden="1" x14ac:dyDescent="0.25">
      <c r="A133" s="210">
        <v>259</v>
      </c>
      <c r="B133" s="206" t="s">
        <v>39</v>
      </c>
      <c r="C133" s="210" t="s">
        <v>196</v>
      </c>
      <c r="D133" s="210" t="s">
        <v>39</v>
      </c>
      <c r="E133" s="207" t="s">
        <v>410</v>
      </c>
      <c r="F133" s="211"/>
      <c r="G133" s="211"/>
      <c r="H133" s="211"/>
      <c r="I133" s="211"/>
      <c r="J133" s="211">
        <v>8</v>
      </c>
      <c r="K133" s="208"/>
      <c r="L133" s="208"/>
      <c r="M133" s="278">
        <v>50</v>
      </c>
      <c r="N133" s="209">
        <f t="shared" si="9"/>
        <v>2</v>
      </c>
      <c r="O133" s="209" t="s">
        <v>142</v>
      </c>
      <c r="P133" s="209" t="s">
        <v>142</v>
      </c>
      <c r="Q133" s="49"/>
    </row>
    <row r="134" spans="1:17" s="20" customFormat="1" hidden="1" x14ac:dyDescent="0.25">
      <c r="A134" s="210">
        <v>246</v>
      </c>
      <c r="B134" s="206" t="s">
        <v>39</v>
      </c>
      <c r="C134" s="210" t="s">
        <v>196</v>
      </c>
      <c r="D134" s="210"/>
      <c r="E134" s="207" t="s">
        <v>415</v>
      </c>
      <c r="F134" s="211"/>
      <c r="G134" s="211"/>
      <c r="H134" s="211"/>
      <c r="I134" s="211"/>
      <c r="J134" s="211"/>
      <c r="K134" s="208">
        <v>34.871794871794869</v>
      </c>
      <c r="L134" s="208"/>
      <c r="M134" s="278">
        <v>48.598130841121495</v>
      </c>
      <c r="N134" s="209">
        <f t="shared" si="9"/>
        <v>2</v>
      </c>
      <c r="O134" s="209" t="s">
        <v>142</v>
      </c>
      <c r="P134" s="209" t="s">
        <v>142</v>
      </c>
      <c r="Q134" s="49"/>
    </row>
    <row r="135" spans="1:17" s="20" customFormat="1" hidden="1" x14ac:dyDescent="0.25">
      <c r="A135" s="210">
        <v>258</v>
      </c>
      <c r="B135" s="206" t="s">
        <v>39</v>
      </c>
      <c r="C135" s="210" t="s">
        <v>196</v>
      </c>
      <c r="D135" s="210" t="s">
        <v>39</v>
      </c>
      <c r="E135" s="207" t="s">
        <v>416</v>
      </c>
      <c r="F135" s="211"/>
      <c r="G135" s="211"/>
      <c r="H135" s="211"/>
      <c r="I135" s="211"/>
      <c r="J135" s="211">
        <v>100</v>
      </c>
      <c r="K135" s="208"/>
      <c r="L135" s="208"/>
      <c r="M135" s="278">
        <v>46.666666666666664</v>
      </c>
      <c r="N135" s="209">
        <f t="shared" si="9"/>
        <v>2</v>
      </c>
      <c r="O135" s="209" t="s">
        <v>142</v>
      </c>
      <c r="P135" s="209" t="s">
        <v>142</v>
      </c>
      <c r="Q135" s="49"/>
    </row>
    <row r="136" spans="1:17" s="20" customFormat="1" hidden="1" x14ac:dyDescent="0.25">
      <c r="A136" s="210">
        <v>14</v>
      </c>
      <c r="B136" s="206" t="s">
        <v>39</v>
      </c>
      <c r="C136" s="210" t="s">
        <v>196</v>
      </c>
      <c r="D136" s="210" t="s">
        <v>39</v>
      </c>
      <c r="E136" s="207" t="s">
        <v>391</v>
      </c>
      <c r="F136" s="211"/>
      <c r="G136" s="211"/>
      <c r="H136" s="211"/>
      <c r="I136" s="211"/>
      <c r="J136" s="211"/>
      <c r="K136" s="208"/>
      <c r="L136" s="208"/>
      <c r="M136" s="280">
        <v>65.625</v>
      </c>
      <c r="N136" s="209">
        <f t="shared" si="9"/>
        <v>1</v>
      </c>
      <c r="O136" s="209" t="s">
        <v>142</v>
      </c>
      <c r="P136" s="209" t="s">
        <v>142</v>
      </c>
      <c r="Q136" s="49"/>
    </row>
    <row r="137" spans="1:17" s="20" customFormat="1" hidden="1" x14ac:dyDescent="0.25">
      <c r="A137" s="210">
        <v>397</v>
      </c>
      <c r="B137" s="206" t="s">
        <v>39</v>
      </c>
      <c r="C137" s="210" t="s">
        <v>196</v>
      </c>
      <c r="D137" s="210"/>
      <c r="E137" s="207" t="s">
        <v>574</v>
      </c>
      <c r="F137" s="211"/>
      <c r="G137" s="211"/>
      <c r="H137" s="211"/>
      <c r="I137" s="211"/>
      <c r="J137" s="211"/>
      <c r="K137" s="208"/>
      <c r="L137" s="208"/>
      <c r="M137" s="280">
        <v>63.636363636363633</v>
      </c>
      <c r="N137" s="209">
        <f t="shared" si="9"/>
        <v>1</v>
      </c>
      <c r="O137" s="209" t="s">
        <v>142</v>
      </c>
      <c r="P137" s="209" t="s">
        <v>142</v>
      </c>
      <c r="Q137" s="49"/>
    </row>
    <row r="138" spans="1:17" s="20" customFormat="1" hidden="1" x14ac:dyDescent="0.25">
      <c r="A138" s="210">
        <v>399</v>
      </c>
      <c r="B138" s="206" t="s">
        <v>39</v>
      </c>
      <c r="C138" s="210" t="s">
        <v>196</v>
      </c>
      <c r="D138" s="210"/>
      <c r="E138" s="207" t="s">
        <v>575</v>
      </c>
      <c r="F138" s="211"/>
      <c r="G138" s="211"/>
      <c r="H138" s="211"/>
      <c r="I138" s="211"/>
      <c r="J138" s="211"/>
      <c r="K138" s="208"/>
      <c r="L138" s="208"/>
      <c r="M138" s="280">
        <v>63.636363636363633</v>
      </c>
      <c r="N138" s="209">
        <f t="shared" si="9"/>
        <v>1</v>
      </c>
      <c r="O138" s="209" t="s">
        <v>142</v>
      </c>
      <c r="P138" s="209" t="s">
        <v>142</v>
      </c>
      <c r="Q138" s="49"/>
    </row>
    <row r="139" spans="1:17" s="20" customFormat="1" hidden="1" x14ac:dyDescent="0.25">
      <c r="A139" s="210">
        <v>396</v>
      </c>
      <c r="B139" s="206" t="s">
        <v>39</v>
      </c>
      <c r="C139" s="210" t="s">
        <v>196</v>
      </c>
      <c r="D139" s="210"/>
      <c r="E139" s="207" t="s">
        <v>577</v>
      </c>
      <c r="F139" s="211"/>
      <c r="G139" s="211"/>
      <c r="H139" s="211"/>
      <c r="I139" s="211"/>
      <c r="J139" s="211"/>
      <c r="K139" s="208"/>
      <c r="L139" s="208"/>
      <c r="M139" s="278">
        <v>58.490566037735846</v>
      </c>
      <c r="N139" s="209">
        <f t="shared" si="9"/>
        <v>1</v>
      </c>
      <c r="O139" s="209" t="s">
        <v>142</v>
      </c>
      <c r="P139" s="209" t="s">
        <v>142</v>
      </c>
      <c r="Q139" s="49"/>
    </row>
    <row r="140" spans="1:17" s="20" customFormat="1" hidden="1" x14ac:dyDescent="0.25">
      <c r="A140" s="210">
        <v>431</v>
      </c>
      <c r="B140" s="210" t="s">
        <v>39</v>
      </c>
      <c r="C140" s="210" t="s">
        <v>196</v>
      </c>
      <c r="D140" s="210"/>
      <c r="E140" s="207" t="s">
        <v>592</v>
      </c>
      <c r="F140" s="211"/>
      <c r="G140" s="211"/>
      <c r="H140" s="211"/>
      <c r="I140" s="211"/>
      <c r="J140" s="211"/>
      <c r="K140" s="208"/>
      <c r="L140" s="208"/>
      <c r="M140" s="278">
        <v>41.818181818181813</v>
      </c>
      <c r="N140" s="209">
        <f t="shared" si="9"/>
        <v>1</v>
      </c>
      <c r="O140" s="209" t="s">
        <v>142</v>
      </c>
      <c r="P140" s="209" t="s">
        <v>142</v>
      </c>
      <c r="Q140" s="49"/>
    </row>
    <row r="141" spans="1:17" s="20" customFormat="1" hidden="1" x14ac:dyDescent="0.25">
      <c r="A141" s="210">
        <v>353</v>
      </c>
      <c r="B141" s="206" t="s">
        <v>39</v>
      </c>
      <c r="C141" s="210" t="s">
        <v>196</v>
      </c>
      <c r="D141" s="210"/>
      <c r="E141" s="207" t="s">
        <v>602</v>
      </c>
      <c r="F141" s="211"/>
      <c r="G141" s="211"/>
      <c r="H141" s="211"/>
      <c r="I141" s="211"/>
      <c r="J141" s="211"/>
      <c r="K141" s="208"/>
      <c r="L141" s="208"/>
      <c r="M141" s="278">
        <v>31.060606060606062</v>
      </c>
      <c r="N141" s="209">
        <f t="shared" si="9"/>
        <v>1</v>
      </c>
      <c r="O141" s="209" t="s">
        <v>142</v>
      </c>
      <c r="P141" s="209" t="s">
        <v>142</v>
      </c>
      <c r="Q141" s="49"/>
    </row>
    <row r="142" spans="1:17" s="20" customFormat="1" hidden="1" x14ac:dyDescent="0.25">
      <c r="A142" s="210">
        <v>427</v>
      </c>
      <c r="B142" s="210" t="s">
        <v>39</v>
      </c>
      <c r="C142" s="210" t="s">
        <v>196</v>
      </c>
      <c r="D142" s="210"/>
      <c r="E142" s="207" t="s">
        <v>629</v>
      </c>
      <c r="F142" s="211"/>
      <c r="G142" s="211"/>
      <c r="H142" s="211"/>
      <c r="I142" s="211"/>
      <c r="J142" s="211"/>
      <c r="K142" s="208"/>
      <c r="L142" s="208"/>
      <c r="M142" s="278">
        <v>11.25</v>
      </c>
      <c r="N142" s="209">
        <f t="shared" si="9"/>
        <v>1</v>
      </c>
      <c r="O142" s="209" t="s">
        <v>142</v>
      </c>
      <c r="P142" s="209" t="s">
        <v>142</v>
      </c>
      <c r="Q142" s="49"/>
    </row>
    <row r="143" spans="1:17" s="20" customFormat="1" ht="25.5" hidden="1" x14ac:dyDescent="0.25">
      <c r="A143" s="210">
        <v>33</v>
      </c>
      <c r="B143" s="210" t="s">
        <v>39</v>
      </c>
      <c r="C143" s="210" t="s">
        <v>196</v>
      </c>
      <c r="D143" s="210" t="s">
        <v>39</v>
      </c>
      <c r="E143" s="207" t="s">
        <v>413</v>
      </c>
      <c r="F143" s="211"/>
      <c r="G143" s="211"/>
      <c r="H143" s="211"/>
      <c r="I143" s="211"/>
      <c r="J143" s="211"/>
      <c r="K143" s="208"/>
      <c r="L143" s="208"/>
      <c r="M143" s="278"/>
      <c r="N143" s="209">
        <f t="shared" si="9"/>
        <v>0</v>
      </c>
      <c r="O143" s="209" t="s">
        <v>142</v>
      </c>
      <c r="P143" s="209" t="s">
        <v>142</v>
      </c>
      <c r="Q143" s="49"/>
    </row>
    <row r="144" spans="1:17" s="20" customFormat="1" hidden="1" x14ac:dyDescent="0.25">
      <c r="A144" s="210">
        <v>27</v>
      </c>
      <c r="B144" s="210" t="s">
        <v>375</v>
      </c>
      <c r="C144" s="210" t="s">
        <v>184</v>
      </c>
      <c r="D144" s="210" t="s">
        <v>44</v>
      </c>
      <c r="E144" s="207" t="s">
        <v>185</v>
      </c>
      <c r="F144" s="211">
        <v>9.7826086956521738</v>
      </c>
      <c r="G144" s="211">
        <v>4.8076923076923084</v>
      </c>
      <c r="H144" s="211">
        <v>10.204081632653061</v>
      </c>
      <c r="I144" s="211">
        <v>4.2424242424242431</v>
      </c>
      <c r="J144" s="211">
        <v>8.7719298245614024</v>
      </c>
      <c r="K144" s="208">
        <v>26.446280991735538</v>
      </c>
      <c r="L144" s="208">
        <v>73.275862068965509</v>
      </c>
      <c r="M144" s="280">
        <v>74.107142857142861</v>
      </c>
      <c r="N144" s="209">
        <f t="shared" si="9"/>
        <v>8</v>
      </c>
      <c r="O144" s="209" t="s">
        <v>142</v>
      </c>
      <c r="P144" s="209" t="s">
        <v>142</v>
      </c>
      <c r="Q144" s="228">
        <f t="shared" ref="Q144:Q148" si="10">M144-L144</f>
        <v>0.83128078817735229</v>
      </c>
    </row>
    <row r="145" spans="1:17" s="20" customFormat="1" hidden="1" x14ac:dyDescent="0.25">
      <c r="A145" s="210">
        <v>22</v>
      </c>
      <c r="B145" s="210" t="s">
        <v>375</v>
      </c>
      <c r="C145" s="210" t="s">
        <v>184</v>
      </c>
      <c r="D145" s="210" t="s">
        <v>44</v>
      </c>
      <c r="E145" s="207" t="s">
        <v>201</v>
      </c>
      <c r="F145" s="211">
        <v>3.5714285714285712</v>
      </c>
      <c r="G145" s="211">
        <v>37.5</v>
      </c>
      <c r="H145" s="211">
        <v>16</v>
      </c>
      <c r="I145" s="211">
        <v>27.586206896551722</v>
      </c>
      <c r="J145" s="211"/>
      <c r="K145" s="208">
        <v>64.516129032258064</v>
      </c>
      <c r="L145" s="208">
        <v>58.620689655172406</v>
      </c>
      <c r="M145" s="280">
        <v>78.260869565217391</v>
      </c>
      <c r="N145" s="209">
        <f t="shared" si="9"/>
        <v>7</v>
      </c>
      <c r="O145" s="209" t="s">
        <v>142</v>
      </c>
      <c r="P145" s="209" t="s">
        <v>142</v>
      </c>
      <c r="Q145" s="228">
        <f t="shared" si="10"/>
        <v>19.640179910044985</v>
      </c>
    </row>
    <row r="146" spans="1:17" s="20" customFormat="1" hidden="1" x14ac:dyDescent="0.25">
      <c r="A146" s="210">
        <v>23</v>
      </c>
      <c r="B146" s="206" t="s">
        <v>375</v>
      </c>
      <c r="C146" s="210" t="s">
        <v>184</v>
      </c>
      <c r="D146" s="210" t="s">
        <v>44</v>
      </c>
      <c r="E146" s="207" t="s">
        <v>186</v>
      </c>
      <c r="F146" s="211">
        <v>54.54545454545454</v>
      </c>
      <c r="G146" s="211">
        <v>7.7348066298342539</v>
      </c>
      <c r="H146" s="211">
        <v>59.060402684563762</v>
      </c>
      <c r="I146" s="211">
        <v>50.344827586206897</v>
      </c>
      <c r="J146" s="211">
        <v>33.333333333333329</v>
      </c>
      <c r="K146" s="208"/>
      <c r="L146" s="208">
        <v>73.118279569892479</v>
      </c>
      <c r="M146" s="278">
        <v>31.79190751445087</v>
      </c>
      <c r="N146" s="209">
        <f t="shared" si="9"/>
        <v>7</v>
      </c>
      <c r="O146" s="209" t="s">
        <v>142</v>
      </c>
      <c r="P146" s="209" t="s">
        <v>142</v>
      </c>
      <c r="Q146" s="228">
        <f t="shared" si="10"/>
        <v>-41.32637205544161</v>
      </c>
    </row>
    <row r="147" spans="1:17" s="20" customFormat="1" ht="25.5" hidden="1" x14ac:dyDescent="0.25">
      <c r="A147" s="210">
        <v>28</v>
      </c>
      <c r="B147" s="206" t="s">
        <v>375</v>
      </c>
      <c r="C147" s="210" t="s">
        <v>184</v>
      </c>
      <c r="D147" s="210" t="s">
        <v>44</v>
      </c>
      <c r="E147" s="207" t="s">
        <v>282</v>
      </c>
      <c r="F147" s="211"/>
      <c r="G147" s="211">
        <v>13.157894736842104</v>
      </c>
      <c r="H147" s="211">
        <v>6.2111801242236027</v>
      </c>
      <c r="I147" s="211">
        <v>16</v>
      </c>
      <c r="J147" s="211">
        <v>25</v>
      </c>
      <c r="K147" s="208"/>
      <c r="L147" s="208">
        <v>17.934782608695652</v>
      </c>
      <c r="M147" s="280">
        <v>66.279069767441854</v>
      </c>
      <c r="N147" s="209">
        <f t="shared" si="9"/>
        <v>6</v>
      </c>
      <c r="O147" s="209" t="s">
        <v>142</v>
      </c>
      <c r="P147" s="209" t="s">
        <v>142</v>
      </c>
      <c r="Q147" s="228">
        <f t="shared" si="10"/>
        <v>48.344287158746198</v>
      </c>
    </row>
    <row r="148" spans="1:17" s="20" customFormat="1" hidden="1" x14ac:dyDescent="0.25">
      <c r="A148" s="210">
        <v>2</v>
      </c>
      <c r="B148" s="206" t="s">
        <v>375</v>
      </c>
      <c r="C148" s="210" t="s">
        <v>184</v>
      </c>
      <c r="D148" s="210" t="s">
        <v>44</v>
      </c>
      <c r="E148" s="212" t="s">
        <v>194</v>
      </c>
      <c r="F148" s="211"/>
      <c r="G148" s="211">
        <v>14.049586776859504</v>
      </c>
      <c r="H148" s="211">
        <v>9.9009900990099009</v>
      </c>
      <c r="I148" s="211"/>
      <c r="J148" s="211">
        <v>4</v>
      </c>
      <c r="K148" s="208">
        <v>19.512195121951219</v>
      </c>
      <c r="L148" s="208">
        <v>68.468468468468473</v>
      </c>
      <c r="M148" s="278">
        <v>46.92307692307692</v>
      </c>
      <c r="N148" s="209">
        <f t="shared" si="9"/>
        <v>6</v>
      </c>
      <c r="O148" s="209" t="s">
        <v>142</v>
      </c>
      <c r="P148" s="209" t="s">
        <v>142</v>
      </c>
      <c r="Q148" s="228">
        <f t="shared" si="10"/>
        <v>-21.545391545391553</v>
      </c>
    </row>
    <row r="149" spans="1:17" s="20" customFormat="1" hidden="1" x14ac:dyDescent="0.25">
      <c r="A149" s="210">
        <v>24</v>
      </c>
      <c r="B149" s="206" t="s">
        <v>375</v>
      </c>
      <c r="C149" s="210" t="s">
        <v>184</v>
      </c>
      <c r="D149" s="210" t="s">
        <v>44</v>
      </c>
      <c r="E149" s="207" t="s">
        <v>385</v>
      </c>
      <c r="F149" s="211">
        <v>20.833333333333336</v>
      </c>
      <c r="G149" s="211">
        <v>20.833333333333336</v>
      </c>
      <c r="H149" s="211">
        <v>42.857142857142854</v>
      </c>
      <c r="I149" s="211"/>
      <c r="J149" s="211"/>
      <c r="K149" s="208">
        <v>64</v>
      </c>
      <c r="L149" s="208"/>
      <c r="M149" s="280">
        <v>70.833333333333343</v>
      </c>
      <c r="N149" s="209">
        <f t="shared" si="9"/>
        <v>5</v>
      </c>
      <c r="O149" s="209" t="s">
        <v>142</v>
      </c>
      <c r="P149" s="209" t="s">
        <v>142</v>
      </c>
      <c r="Q149" s="49"/>
    </row>
    <row r="150" spans="1:17" s="20" customFormat="1" hidden="1" x14ac:dyDescent="0.25">
      <c r="A150" s="210">
        <v>1</v>
      </c>
      <c r="B150" s="206" t="s">
        <v>375</v>
      </c>
      <c r="C150" s="210" t="s">
        <v>184</v>
      </c>
      <c r="D150" s="210" t="s">
        <v>44</v>
      </c>
      <c r="E150" s="212" t="s">
        <v>211</v>
      </c>
      <c r="F150" s="211"/>
      <c r="G150" s="211">
        <v>0</v>
      </c>
      <c r="H150" s="211">
        <v>5.5555555555555554</v>
      </c>
      <c r="I150" s="211">
        <v>5.9701492537313428</v>
      </c>
      <c r="J150" s="211"/>
      <c r="K150" s="208"/>
      <c r="L150" s="208">
        <v>50</v>
      </c>
      <c r="M150" s="280">
        <v>86.666666666666671</v>
      </c>
      <c r="N150" s="209">
        <f t="shared" si="9"/>
        <v>5</v>
      </c>
      <c r="O150" s="209" t="s">
        <v>142</v>
      </c>
      <c r="P150" s="209" t="s">
        <v>142</v>
      </c>
      <c r="Q150" s="228">
        <f t="shared" ref="Q150:Q151" si="11">M150-L150</f>
        <v>36.666666666666671</v>
      </c>
    </row>
    <row r="151" spans="1:17" s="20" customFormat="1" hidden="1" x14ac:dyDescent="0.25">
      <c r="A151" s="210">
        <v>37</v>
      </c>
      <c r="B151" s="206" t="s">
        <v>375</v>
      </c>
      <c r="C151" s="210" t="s">
        <v>184</v>
      </c>
      <c r="D151" s="210" t="s">
        <v>44</v>
      </c>
      <c r="E151" s="207" t="s">
        <v>195</v>
      </c>
      <c r="F151" s="211">
        <v>0</v>
      </c>
      <c r="G151" s="211"/>
      <c r="H151" s="211">
        <v>3.0303030303030303</v>
      </c>
      <c r="I151" s="211"/>
      <c r="J151" s="211"/>
      <c r="K151" s="208"/>
      <c r="L151" s="208">
        <v>67.857142857142861</v>
      </c>
      <c r="M151" s="280">
        <v>96.666666666666671</v>
      </c>
      <c r="N151" s="209">
        <f t="shared" si="9"/>
        <v>4</v>
      </c>
      <c r="O151" s="209" t="s">
        <v>142</v>
      </c>
      <c r="P151" s="209" t="s">
        <v>142</v>
      </c>
      <c r="Q151" s="228">
        <f t="shared" si="11"/>
        <v>28.80952380952381</v>
      </c>
    </row>
    <row r="152" spans="1:17" s="20" customFormat="1" hidden="1" x14ac:dyDescent="0.25">
      <c r="A152" s="210">
        <v>175</v>
      </c>
      <c r="B152" s="206" t="s">
        <v>375</v>
      </c>
      <c r="C152" s="210" t="s">
        <v>184</v>
      </c>
      <c r="D152" s="210" t="s">
        <v>44</v>
      </c>
      <c r="E152" s="207" t="s">
        <v>400</v>
      </c>
      <c r="F152" s="211"/>
      <c r="G152" s="211"/>
      <c r="H152" s="211">
        <v>0</v>
      </c>
      <c r="I152" s="211">
        <v>0</v>
      </c>
      <c r="J152" s="211"/>
      <c r="K152" s="208">
        <v>0</v>
      </c>
      <c r="L152" s="208"/>
      <c r="M152" s="278">
        <v>2.6315789473684208</v>
      </c>
      <c r="N152" s="209">
        <f t="shared" si="9"/>
        <v>4</v>
      </c>
      <c r="O152" s="209" t="s">
        <v>142</v>
      </c>
      <c r="P152" s="209" t="s">
        <v>142</v>
      </c>
      <c r="Q152" s="49"/>
    </row>
    <row r="153" spans="1:17" s="20" customFormat="1" ht="25.5" hidden="1" x14ac:dyDescent="0.25">
      <c r="A153" s="210">
        <v>196</v>
      </c>
      <c r="B153" s="206" t="s">
        <v>375</v>
      </c>
      <c r="C153" s="210" t="s">
        <v>184</v>
      </c>
      <c r="D153" s="210" t="s">
        <v>44</v>
      </c>
      <c r="E153" s="207" t="s">
        <v>620</v>
      </c>
      <c r="F153" s="211"/>
      <c r="G153" s="211">
        <v>11.76470588235294</v>
      </c>
      <c r="H153" s="211">
        <v>12.5</v>
      </c>
      <c r="I153" s="211"/>
      <c r="J153" s="211"/>
      <c r="K153" s="208">
        <v>10</v>
      </c>
      <c r="L153" s="208"/>
      <c r="M153" s="278">
        <v>15.789473684210526</v>
      </c>
      <c r="N153" s="209">
        <f t="shared" si="9"/>
        <v>4</v>
      </c>
      <c r="O153" s="209" t="s">
        <v>142</v>
      </c>
      <c r="P153" s="209" t="s">
        <v>142</v>
      </c>
      <c r="Q153" s="49"/>
    </row>
    <row r="154" spans="1:17" s="20" customFormat="1" hidden="1" x14ac:dyDescent="0.25">
      <c r="A154" s="210">
        <v>3</v>
      </c>
      <c r="B154" s="206" t="s">
        <v>375</v>
      </c>
      <c r="C154" s="210" t="s">
        <v>184</v>
      </c>
      <c r="D154" s="210" t="s">
        <v>44</v>
      </c>
      <c r="E154" s="212" t="s">
        <v>239</v>
      </c>
      <c r="F154" s="211">
        <v>4</v>
      </c>
      <c r="G154" s="211">
        <v>1.3333333333333335</v>
      </c>
      <c r="H154" s="211"/>
      <c r="I154" s="211"/>
      <c r="J154" s="211"/>
      <c r="K154" s="208"/>
      <c r="L154" s="208">
        <v>37.593984962406012</v>
      </c>
      <c r="M154" s="278">
        <v>48.979591836734691</v>
      </c>
      <c r="N154" s="209">
        <f t="shared" si="9"/>
        <v>4</v>
      </c>
      <c r="O154" s="209" t="s">
        <v>142</v>
      </c>
      <c r="P154" s="209" t="s">
        <v>142</v>
      </c>
      <c r="Q154" s="228">
        <f t="shared" ref="Q154:Q156" si="12">M154-L154</f>
        <v>11.38560687432868</v>
      </c>
    </row>
    <row r="155" spans="1:17" s="20" customFormat="1" hidden="1" x14ac:dyDescent="0.25">
      <c r="A155" s="210">
        <v>36</v>
      </c>
      <c r="B155" s="206" t="s">
        <v>375</v>
      </c>
      <c r="C155" s="210" t="s">
        <v>184</v>
      </c>
      <c r="D155" s="210" t="s">
        <v>44</v>
      </c>
      <c r="E155" s="207" t="s">
        <v>584</v>
      </c>
      <c r="F155" s="211"/>
      <c r="G155" s="211">
        <v>8.3333333333333321</v>
      </c>
      <c r="H155" s="211"/>
      <c r="I155" s="211"/>
      <c r="J155" s="211"/>
      <c r="K155" s="208">
        <v>15.075376884422109</v>
      </c>
      <c r="L155" s="208">
        <v>30.917874396135264</v>
      </c>
      <c r="M155" s="278">
        <v>50.520833333333336</v>
      </c>
      <c r="N155" s="209">
        <f t="shared" si="9"/>
        <v>4</v>
      </c>
      <c r="O155" s="209" t="s">
        <v>142</v>
      </c>
      <c r="P155" s="209" t="s">
        <v>142</v>
      </c>
      <c r="Q155" s="228">
        <f t="shared" si="12"/>
        <v>19.602958937198071</v>
      </c>
    </row>
    <row r="156" spans="1:17" s="20" customFormat="1" ht="25.5" hidden="1" x14ac:dyDescent="0.25">
      <c r="A156" s="210">
        <v>185</v>
      </c>
      <c r="B156" s="206" t="s">
        <v>375</v>
      </c>
      <c r="C156" s="210" t="s">
        <v>184</v>
      </c>
      <c r="D156" s="210" t="s">
        <v>44</v>
      </c>
      <c r="E156" s="207" t="s">
        <v>268</v>
      </c>
      <c r="F156" s="211"/>
      <c r="G156" s="211">
        <v>6.5743944636678195</v>
      </c>
      <c r="H156" s="211"/>
      <c r="I156" s="211"/>
      <c r="J156" s="211">
        <v>4.8780487804878048</v>
      </c>
      <c r="K156" s="208"/>
      <c r="L156" s="208">
        <v>24.621212121212121</v>
      </c>
      <c r="M156" s="278">
        <v>29.811320754716981</v>
      </c>
      <c r="N156" s="209">
        <f t="shared" si="9"/>
        <v>4</v>
      </c>
      <c r="O156" s="209" t="s">
        <v>142</v>
      </c>
      <c r="P156" s="209" t="s">
        <v>142</v>
      </c>
      <c r="Q156" s="228">
        <f t="shared" si="12"/>
        <v>5.1901086335048596</v>
      </c>
    </row>
    <row r="157" spans="1:17" s="20" customFormat="1" ht="25.5" hidden="1" x14ac:dyDescent="0.25">
      <c r="A157" s="210">
        <v>191</v>
      </c>
      <c r="B157" s="206" t="s">
        <v>375</v>
      </c>
      <c r="C157" s="210" t="s">
        <v>184</v>
      </c>
      <c r="D157" s="210" t="s">
        <v>44</v>
      </c>
      <c r="E157" s="207" t="s">
        <v>231</v>
      </c>
      <c r="F157" s="211"/>
      <c r="G157" s="211">
        <v>2.9411764705882351</v>
      </c>
      <c r="H157" s="211">
        <v>5.5555555555555554</v>
      </c>
      <c r="I157" s="211"/>
      <c r="J157" s="211"/>
      <c r="K157" s="208">
        <v>31.775700934579437</v>
      </c>
      <c r="L157" s="208">
        <v>41</v>
      </c>
      <c r="M157" s="278"/>
      <c r="N157" s="209">
        <f t="shared" si="9"/>
        <v>4</v>
      </c>
      <c r="O157" s="209" t="s">
        <v>142</v>
      </c>
      <c r="P157" s="209" t="s">
        <v>142</v>
      </c>
      <c r="Q157" s="49"/>
    </row>
    <row r="158" spans="1:17" s="20" customFormat="1" hidden="1" x14ac:dyDescent="0.25">
      <c r="A158" s="210">
        <v>4</v>
      </c>
      <c r="B158" s="206" t="s">
        <v>375</v>
      </c>
      <c r="C158" s="210" t="s">
        <v>184</v>
      </c>
      <c r="D158" s="210" t="s">
        <v>44</v>
      </c>
      <c r="E158" s="212" t="s">
        <v>237</v>
      </c>
      <c r="F158" s="211"/>
      <c r="G158" s="211">
        <v>2.8571428571428572</v>
      </c>
      <c r="H158" s="211"/>
      <c r="I158" s="211"/>
      <c r="J158" s="211"/>
      <c r="K158" s="208"/>
      <c r="L158" s="208">
        <v>38.461538461538467</v>
      </c>
      <c r="M158" s="280">
        <v>72.222222222222214</v>
      </c>
      <c r="N158" s="209">
        <f t="shared" si="9"/>
        <v>3</v>
      </c>
      <c r="O158" s="209" t="s">
        <v>142</v>
      </c>
      <c r="P158" s="209" t="s">
        <v>142</v>
      </c>
      <c r="Q158" s="228">
        <f t="shared" ref="Q158:Q161" si="13">M158-L158</f>
        <v>33.760683760683747</v>
      </c>
    </row>
    <row r="159" spans="1:17" s="20" customFormat="1" hidden="1" x14ac:dyDescent="0.25">
      <c r="A159" s="210">
        <v>25</v>
      </c>
      <c r="B159" s="206" t="s">
        <v>375</v>
      </c>
      <c r="C159" s="210" t="s">
        <v>184</v>
      </c>
      <c r="D159" s="210" t="s">
        <v>44</v>
      </c>
      <c r="E159" s="207" t="s">
        <v>235</v>
      </c>
      <c r="F159" s="211"/>
      <c r="G159" s="211">
        <v>8.695652173913043</v>
      </c>
      <c r="H159" s="211"/>
      <c r="I159" s="211"/>
      <c r="J159" s="211"/>
      <c r="K159" s="208"/>
      <c r="L159" s="208">
        <v>38.70967741935484</v>
      </c>
      <c r="M159" s="278">
        <v>51.724137931034484</v>
      </c>
      <c r="N159" s="209">
        <f t="shared" si="9"/>
        <v>3</v>
      </c>
      <c r="O159" s="209" t="s">
        <v>142</v>
      </c>
      <c r="P159" s="209" t="s">
        <v>142</v>
      </c>
      <c r="Q159" s="228">
        <f t="shared" si="13"/>
        <v>13.014460511679644</v>
      </c>
    </row>
    <row r="160" spans="1:17" s="20" customFormat="1" hidden="1" x14ac:dyDescent="0.25">
      <c r="A160" s="210">
        <v>35</v>
      </c>
      <c r="B160" s="206" t="s">
        <v>375</v>
      </c>
      <c r="C160" s="210" t="s">
        <v>184</v>
      </c>
      <c r="D160" s="210" t="s">
        <v>44</v>
      </c>
      <c r="E160" s="207" t="s">
        <v>272</v>
      </c>
      <c r="F160" s="211"/>
      <c r="G160" s="211">
        <v>23.809523809523807</v>
      </c>
      <c r="H160" s="211"/>
      <c r="I160" s="211"/>
      <c r="J160" s="211"/>
      <c r="K160" s="208"/>
      <c r="L160" s="208">
        <v>23.52941176470588</v>
      </c>
      <c r="M160" s="278">
        <v>57.999999999999993</v>
      </c>
      <c r="N160" s="209">
        <f t="shared" si="9"/>
        <v>3</v>
      </c>
      <c r="O160" s="209" t="s">
        <v>142</v>
      </c>
      <c r="P160" s="209" t="s">
        <v>142</v>
      </c>
      <c r="Q160" s="228">
        <f t="shared" si="13"/>
        <v>34.470588235294116</v>
      </c>
    </row>
    <row r="161" spans="1:17" s="20" customFormat="1" hidden="1" x14ac:dyDescent="0.25">
      <c r="A161" s="210">
        <v>174</v>
      </c>
      <c r="B161" s="206" t="s">
        <v>375</v>
      </c>
      <c r="C161" s="210" t="s">
        <v>184</v>
      </c>
      <c r="D161" s="210" t="s">
        <v>44</v>
      </c>
      <c r="E161" s="207" t="s">
        <v>352</v>
      </c>
      <c r="F161" s="211">
        <v>10.256410256410255</v>
      </c>
      <c r="G161" s="211"/>
      <c r="H161" s="211"/>
      <c r="I161" s="211"/>
      <c r="J161" s="211"/>
      <c r="K161" s="208"/>
      <c r="L161" s="208">
        <v>7.8431372549019605</v>
      </c>
      <c r="M161" s="278">
        <v>19.607843137254903</v>
      </c>
      <c r="N161" s="209">
        <f t="shared" si="9"/>
        <v>3</v>
      </c>
      <c r="O161" s="209" t="s">
        <v>142</v>
      </c>
      <c r="P161" s="209" t="s">
        <v>142</v>
      </c>
      <c r="Q161" s="228">
        <f t="shared" si="13"/>
        <v>11.764705882352942</v>
      </c>
    </row>
    <row r="162" spans="1:17" s="20" customFormat="1" hidden="1" x14ac:dyDescent="0.25">
      <c r="A162" s="210">
        <v>200</v>
      </c>
      <c r="B162" s="206" t="s">
        <v>375</v>
      </c>
      <c r="C162" s="210" t="s">
        <v>184</v>
      </c>
      <c r="D162" s="210" t="s">
        <v>44</v>
      </c>
      <c r="E162" s="207" t="s">
        <v>407</v>
      </c>
      <c r="F162" s="211"/>
      <c r="G162" s="211"/>
      <c r="H162" s="211">
        <v>16.666666666666664</v>
      </c>
      <c r="I162" s="211"/>
      <c r="J162" s="211"/>
      <c r="K162" s="208"/>
      <c r="L162" s="208"/>
      <c r="M162" s="278">
        <v>47.058823529411761</v>
      </c>
      <c r="N162" s="209">
        <f t="shared" si="9"/>
        <v>2</v>
      </c>
      <c r="O162" s="209" t="s">
        <v>142</v>
      </c>
      <c r="P162" s="209" t="s">
        <v>142</v>
      </c>
      <c r="Q162" s="49"/>
    </row>
    <row r="163" spans="1:17" s="20" customFormat="1" hidden="1" x14ac:dyDescent="0.25">
      <c r="A163" s="210">
        <v>195</v>
      </c>
      <c r="B163" s="206" t="s">
        <v>375</v>
      </c>
      <c r="C163" s="210" t="s">
        <v>184</v>
      </c>
      <c r="D163" s="210" t="s">
        <v>44</v>
      </c>
      <c r="E163" s="207" t="s">
        <v>459</v>
      </c>
      <c r="F163" s="211"/>
      <c r="G163" s="211">
        <v>0</v>
      </c>
      <c r="H163" s="211"/>
      <c r="I163" s="211">
        <v>0</v>
      </c>
      <c r="J163" s="211"/>
      <c r="K163" s="208"/>
      <c r="L163" s="208"/>
      <c r="M163" s="278"/>
      <c r="N163" s="209">
        <f t="shared" si="9"/>
        <v>2</v>
      </c>
      <c r="O163" s="209" t="s">
        <v>142</v>
      </c>
      <c r="P163" s="209" t="s">
        <v>142</v>
      </c>
      <c r="Q163" s="49"/>
    </row>
    <row r="164" spans="1:17" s="20" customFormat="1" hidden="1" x14ac:dyDescent="0.25">
      <c r="A164" s="210">
        <v>271</v>
      </c>
      <c r="B164" s="206" t="s">
        <v>375</v>
      </c>
      <c r="C164" s="210" t="s">
        <v>184</v>
      </c>
      <c r="D164" s="210"/>
      <c r="E164" s="207" t="s">
        <v>257</v>
      </c>
      <c r="F164" s="211"/>
      <c r="G164" s="211"/>
      <c r="H164" s="211"/>
      <c r="I164" s="211"/>
      <c r="J164" s="211"/>
      <c r="K164" s="208"/>
      <c r="L164" s="208">
        <v>28.571428571428569</v>
      </c>
      <c r="M164" s="278"/>
      <c r="N164" s="209">
        <f t="shared" si="9"/>
        <v>1</v>
      </c>
      <c r="O164" s="209" t="s">
        <v>142</v>
      </c>
      <c r="P164" s="209" t="s">
        <v>142</v>
      </c>
      <c r="Q164" s="49"/>
    </row>
    <row r="165" spans="1:17" s="20" customFormat="1" hidden="1" x14ac:dyDescent="0.25">
      <c r="A165" s="210">
        <v>408</v>
      </c>
      <c r="B165" s="206" t="s">
        <v>44</v>
      </c>
      <c r="C165" s="210" t="s">
        <v>184</v>
      </c>
      <c r="D165" s="210"/>
      <c r="E165" s="207" t="s">
        <v>572</v>
      </c>
      <c r="F165" s="211"/>
      <c r="G165" s="211"/>
      <c r="H165" s="211"/>
      <c r="I165" s="211"/>
      <c r="J165" s="211"/>
      <c r="K165" s="208"/>
      <c r="L165" s="208"/>
      <c r="M165" s="280">
        <v>66.666666666666657</v>
      </c>
      <c r="N165" s="209">
        <f t="shared" si="9"/>
        <v>1</v>
      </c>
      <c r="O165" s="209" t="s">
        <v>142</v>
      </c>
      <c r="P165" s="209" t="s">
        <v>142</v>
      </c>
      <c r="Q165" s="49"/>
    </row>
    <row r="166" spans="1:17" s="20" customFormat="1" ht="25.5" hidden="1" x14ac:dyDescent="0.25">
      <c r="A166" s="210">
        <v>429</v>
      </c>
      <c r="B166" s="210" t="s">
        <v>44</v>
      </c>
      <c r="C166" s="210" t="s">
        <v>184</v>
      </c>
      <c r="D166" s="210"/>
      <c r="E166" s="207" t="s">
        <v>573</v>
      </c>
      <c r="F166" s="211"/>
      <c r="G166" s="211"/>
      <c r="H166" s="211"/>
      <c r="I166" s="211"/>
      <c r="J166" s="211"/>
      <c r="K166" s="208"/>
      <c r="L166" s="208"/>
      <c r="M166" s="280">
        <v>66.666666666666657</v>
      </c>
      <c r="N166" s="209">
        <f t="shared" si="9"/>
        <v>1</v>
      </c>
      <c r="O166" s="209" t="s">
        <v>142</v>
      </c>
      <c r="P166" s="209" t="s">
        <v>142</v>
      </c>
      <c r="Q166" s="49"/>
    </row>
    <row r="167" spans="1:17" s="20" customFormat="1" hidden="1" x14ac:dyDescent="0.25">
      <c r="A167" s="210">
        <v>406</v>
      </c>
      <c r="B167" s="206" t="s">
        <v>44</v>
      </c>
      <c r="C167" s="210" t="s">
        <v>184</v>
      </c>
      <c r="D167" s="210"/>
      <c r="E167" s="207" t="s">
        <v>576</v>
      </c>
      <c r="F167" s="211"/>
      <c r="G167" s="211"/>
      <c r="H167" s="211"/>
      <c r="I167" s="211"/>
      <c r="J167" s="211"/>
      <c r="K167" s="208"/>
      <c r="L167" s="208"/>
      <c r="M167" s="280">
        <v>60</v>
      </c>
      <c r="N167" s="209">
        <f t="shared" si="9"/>
        <v>1</v>
      </c>
      <c r="O167" s="209" t="s">
        <v>142</v>
      </c>
      <c r="P167" s="209" t="s">
        <v>142</v>
      </c>
      <c r="Q167" s="49"/>
    </row>
    <row r="168" spans="1:17" s="20" customFormat="1" hidden="1" x14ac:dyDescent="0.25">
      <c r="A168" s="210">
        <v>418</v>
      </c>
      <c r="B168" s="210" t="s">
        <v>44</v>
      </c>
      <c r="C168" s="210" t="s">
        <v>184</v>
      </c>
      <c r="D168" s="210"/>
      <c r="E168" s="207" t="s">
        <v>579</v>
      </c>
      <c r="F168" s="211"/>
      <c r="G168" s="211"/>
      <c r="H168" s="211"/>
      <c r="I168" s="211"/>
      <c r="J168" s="211"/>
      <c r="K168" s="208"/>
      <c r="L168" s="208"/>
      <c r="M168" s="278">
        <v>55.555555555555557</v>
      </c>
      <c r="N168" s="209">
        <f t="shared" si="9"/>
        <v>1</v>
      </c>
      <c r="O168" s="209" t="s">
        <v>142</v>
      </c>
      <c r="P168" s="209" t="s">
        <v>142</v>
      </c>
      <c r="Q168" s="49"/>
    </row>
    <row r="169" spans="1:17" s="20" customFormat="1" hidden="1" x14ac:dyDescent="0.25">
      <c r="A169" s="210">
        <v>411</v>
      </c>
      <c r="B169" s="206" t="s">
        <v>44</v>
      </c>
      <c r="C169" s="210" t="s">
        <v>184</v>
      </c>
      <c r="D169" s="210"/>
      <c r="E169" s="207" t="s">
        <v>585</v>
      </c>
      <c r="F169" s="211"/>
      <c r="G169" s="211"/>
      <c r="H169" s="211"/>
      <c r="I169" s="211"/>
      <c r="J169" s="211"/>
      <c r="K169" s="208"/>
      <c r="L169" s="208"/>
      <c r="M169" s="278">
        <v>50</v>
      </c>
      <c r="N169" s="209">
        <f t="shared" si="9"/>
        <v>1</v>
      </c>
      <c r="O169" s="209" t="s">
        <v>142</v>
      </c>
      <c r="P169" s="209" t="s">
        <v>142</v>
      </c>
      <c r="Q169" s="49"/>
    </row>
    <row r="170" spans="1:17" s="20" customFormat="1" hidden="1" x14ac:dyDescent="0.25">
      <c r="A170" s="210">
        <v>430</v>
      </c>
      <c r="B170" s="206" t="s">
        <v>44</v>
      </c>
      <c r="C170" s="210" t="s">
        <v>184</v>
      </c>
      <c r="D170" s="210"/>
      <c r="E170" s="207" t="s">
        <v>586</v>
      </c>
      <c r="F170" s="211"/>
      <c r="G170" s="211"/>
      <c r="H170" s="211"/>
      <c r="I170" s="211"/>
      <c r="J170" s="211"/>
      <c r="K170" s="208"/>
      <c r="L170" s="208"/>
      <c r="M170" s="278">
        <v>50</v>
      </c>
      <c r="N170" s="209">
        <f t="shared" si="9"/>
        <v>1</v>
      </c>
      <c r="O170" s="209" t="s">
        <v>142</v>
      </c>
      <c r="P170" s="209" t="s">
        <v>142</v>
      </c>
      <c r="Q170" s="49"/>
    </row>
    <row r="171" spans="1:17" s="20" customFormat="1" hidden="1" x14ac:dyDescent="0.25">
      <c r="A171" s="210">
        <v>407</v>
      </c>
      <c r="B171" s="210" t="s">
        <v>44</v>
      </c>
      <c r="C171" s="210" t="s">
        <v>184</v>
      </c>
      <c r="D171" s="210"/>
      <c r="E171" s="207" t="s">
        <v>589</v>
      </c>
      <c r="F171" s="211"/>
      <c r="G171" s="211"/>
      <c r="H171" s="211"/>
      <c r="I171" s="211"/>
      <c r="J171" s="211"/>
      <c r="K171" s="208"/>
      <c r="L171" s="208"/>
      <c r="M171" s="278">
        <v>46.153846153846153</v>
      </c>
      <c r="N171" s="209">
        <f t="shared" si="9"/>
        <v>1</v>
      </c>
      <c r="O171" s="209" t="s">
        <v>142</v>
      </c>
      <c r="P171" s="209" t="s">
        <v>142</v>
      </c>
      <c r="Q171" s="49"/>
    </row>
    <row r="172" spans="1:17" s="20" customFormat="1" hidden="1" x14ac:dyDescent="0.25">
      <c r="A172" s="210">
        <v>423</v>
      </c>
      <c r="B172" s="206" t="s">
        <v>44</v>
      </c>
      <c r="C172" s="210" t="s">
        <v>184</v>
      </c>
      <c r="D172" s="210"/>
      <c r="E172" s="207" t="s">
        <v>591</v>
      </c>
      <c r="F172" s="211"/>
      <c r="G172" s="211"/>
      <c r="H172" s="211"/>
      <c r="I172" s="211"/>
      <c r="J172" s="211"/>
      <c r="K172" s="208"/>
      <c r="L172" s="208"/>
      <c r="M172" s="278">
        <v>42.857142857142854</v>
      </c>
      <c r="N172" s="209">
        <f t="shared" si="9"/>
        <v>1</v>
      </c>
      <c r="O172" s="209" t="s">
        <v>142</v>
      </c>
      <c r="P172" s="209" t="s">
        <v>142</v>
      </c>
      <c r="Q172" s="49"/>
    </row>
    <row r="173" spans="1:17" s="20" customFormat="1" hidden="1" x14ac:dyDescent="0.25">
      <c r="A173" s="210">
        <v>410</v>
      </c>
      <c r="B173" s="206" t="s">
        <v>44</v>
      </c>
      <c r="C173" s="210" t="s">
        <v>184</v>
      </c>
      <c r="D173" s="210"/>
      <c r="E173" s="207" t="s">
        <v>597</v>
      </c>
      <c r="F173" s="211"/>
      <c r="G173" s="211"/>
      <c r="H173" s="211"/>
      <c r="I173" s="211"/>
      <c r="J173" s="211"/>
      <c r="K173" s="208"/>
      <c r="L173" s="208"/>
      <c r="M173" s="278">
        <v>37.837837837837839</v>
      </c>
      <c r="N173" s="209">
        <f t="shared" si="9"/>
        <v>1</v>
      </c>
      <c r="O173" s="209" t="s">
        <v>142</v>
      </c>
      <c r="P173" s="209" t="s">
        <v>142</v>
      </c>
      <c r="Q173" s="49"/>
    </row>
    <row r="174" spans="1:17" s="20" customFormat="1" hidden="1" x14ac:dyDescent="0.25">
      <c r="A174" s="210">
        <v>409</v>
      </c>
      <c r="B174" s="206" t="s">
        <v>44</v>
      </c>
      <c r="C174" s="210" t="s">
        <v>184</v>
      </c>
      <c r="D174" s="210"/>
      <c r="E174" s="207" t="s">
        <v>599</v>
      </c>
      <c r="F174" s="211"/>
      <c r="G174" s="211"/>
      <c r="H174" s="211"/>
      <c r="I174" s="211"/>
      <c r="J174" s="211"/>
      <c r="K174" s="208"/>
      <c r="L174" s="208"/>
      <c r="M174" s="278">
        <v>33.333333333333329</v>
      </c>
      <c r="N174" s="209">
        <f t="shared" si="9"/>
        <v>1</v>
      </c>
      <c r="O174" s="209" t="s">
        <v>142</v>
      </c>
      <c r="P174" s="209" t="s">
        <v>142</v>
      </c>
      <c r="Q174" s="49"/>
    </row>
    <row r="175" spans="1:17" s="20" customFormat="1" hidden="1" x14ac:dyDescent="0.25">
      <c r="A175" s="210">
        <v>401</v>
      </c>
      <c r="B175" s="206" t="s">
        <v>44</v>
      </c>
      <c r="C175" s="210" t="s">
        <v>184</v>
      </c>
      <c r="D175" s="210"/>
      <c r="E175" s="207" t="s">
        <v>604</v>
      </c>
      <c r="F175" s="211"/>
      <c r="G175" s="211"/>
      <c r="H175" s="211"/>
      <c r="I175" s="211"/>
      <c r="J175" s="211"/>
      <c r="K175" s="208"/>
      <c r="L175" s="208"/>
      <c r="M175" s="278">
        <v>30</v>
      </c>
      <c r="N175" s="209">
        <f t="shared" si="9"/>
        <v>1</v>
      </c>
      <c r="O175" s="209" t="s">
        <v>142</v>
      </c>
      <c r="P175" s="209" t="s">
        <v>142</v>
      </c>
      <c r="Q175" s="49"/>
    </row>
    <row r="176" spans="1:17" s="20" customFormat="1" ht="25.5" hidden="1" x14ac:dyDescent="0.25">
      <c r="A176" s="210">
        <v>385</v>
      </c>
      <c r="B176" s="206" t="s">
        <v>44</v>
      </c>
      <c r="C176" s="210" t="s">
        <v>184</v>
      </c>
      <c r="D176" s="210"/>
      <c r="E176" s="207" t="s">
        <v>605</v>
      </c>
      <c r="F176" s="211"/>
      <c r="G176" s="211"/>
      <c r="H176" s="211"/>
      <c r="I176" s="211"/>
      <c r="J176" s="211"/>
      <c r="K176" s="208"/>
      <c r="L176" s="208"/>
      <c r="M176" s="278">
        <v>30</v>
      </c>
      <c r="N176" s="209">
        <f t="shared" si="9"/>
        <v>1</v>
      </c>
      <c r="O176" s="209" t="s">
        <v>142</v>
      </c>
      <c r="P176" s="209" t="s">
        <v>142</v>
      </c>
      <c r="Q176" s="49"/>
    </row>
    <row r="177" spans="1:17" s="20" customFormat="1" hidden="1" x14ac:dyDescent="0.25">
      <c r="A177" s="210">
        <v>405</v>
      </c>
      <c r="B177" s="206" t="s">
        <v>44</v>
      </c>
      <c r="C177" s="210" t="s">
        <v>184</v>
      </c>
      <c r="D177" s="210"/>
      <c r="E177" s="207" t="s">
        <v>606</v>
      </c>
      <c r="F177" s="211"/>
      <c r="G177" s="211"/>
      <c r="H177" s="211"/>
      <c r="I177" s="211"/>
      <c r="J177" s="211"/>
      <c r="K177" s="208"/>
      <c r="L177" s="208"/>
      <c r="M177" s="278">
        <v>28.571428571428569</v>
      </c>
      <c r="N177" s="209">
        <f t="shared" si="9"/>
        <v>1</v>
      </c>
      <c r="O177" s="209" t="s">
        <v>142</v>
      </c>
      <c r="P177" s="209" t="s">
        <v>142</v>
      </c>
      <c r="Q177" s="49"/>
    </row>
    <row r="178" spans="1:17" s="20" customFormat="1" hidden="1" x14ac:dyDescent="0.25">
      <c r="A178" s="210">
        <v>414</v>
      </c>
      <c r="B178" s="206" t="s">
        <v>44</v>
      </c>
      <c r="C178" s="210" t="s">
        <v>184</v>
      </c>
      <c r="D178" s="210"/>
      <c r="E178" s="207" t="s">
        <v>607</v>
      </c>
      <c r="F178" s="211"/>
      <c r="G178" s="211"/>
      <c r="H178" s="211"/>
      <c r="I178" s="211"/>
      <c r="J178" s="211"/>
      <c r="K178" s="208"/>
      <c r="L178" s="208"/>
      <c r="M178" s="278">
        <v>26.666666666666668</v>
      </c>
      <c r="N178" s="209">
        <f t="shared" si="9"/>
        <v>1</v>
      </c>
      <c r="O178" s="209" t="s">
        <v>142</v>
      </c>
      <c r="P178" s="209" t="s">
        <v>142</v>
      </c>
      <c r="Q178" s="49"/>
    </row>
    <row r="179" spans="1:17" s="20" customFormat="1" hidden="1" x14ac:dyDescent="0.25">
      <c r="A179" s="210">
        <v>400</v>
      </c>
      <c r="B179" s="210" t="s">
        <v>44</v>
      </c>
      <c r="C179" s="210" t="s">
        <v>184</v>
      </c>
      <c r="D179" s="210"/>
      <c r="E179" s="207" t="s">
        <v>609</v>
      </c>
      <c r="F179" s="211"/>
      <c r="G179" s="211"/>
      <c r="H179" s="211"/>
      <c r="I179" s="211"/>
      <c r="J179" s="211"/>
      <c r="K179" s="208"/>
      <c r="L179" s="208"/>
      <c r="M179" s="278">
        <v>26.153846153846157</v>
      </c>
      <c r="N179" s="209">
        <f t="shared" si="9"/>
        <v>1</v>
      </c>
      <c r="O179" s="209" t="s">
        <v>142</v>
      </c>
      <c r="P179" s="209" t="s">
        <v>142</v>
      </c>
      <c r="Q179" s="49"/>
    </row>
    <row r="180" spans="1:17" s="20" customFormat="1" hidden="1" x14ac:dyDescent="0.25">
      <c r="A180" s="210">
        <v>402</v>
      </c>
      <c r="B180" s="210" t="s">
        <v>44</v>
      </c>
      <c r="C180" s="210" t="s">
        <v>184</v>
      </c>
      <c r="D180" s="210"/>
      <c r="E180" s="207" t="s">
        <v>611</v>
      </c>
      <c r="F180" s="211"/>
      <c r="G180" s="211"/>
      <c r="H180" s="211"/>
      <c r="I180" s="211"/>
      <c r="J180" s="211"/>
      <c r="K180" s="208"/>
      <c r="L180" s="208"/>
      <c r="M180" s="278">
        <v>25</v>
      </c>
      <c r="N180" s="209">
        <f t="shared" si="9"/>
        <v>1</v>
      </c>
      <c r="O180" s="209" t="s">
        <v>142</v>
      </c>
      <c r="P180" s="209" t="s">
        <v>142</v>
      </c>
      <c r="Q180" s="49"/>
    </row>
    <row r="181" spans="1:17" s="20" customFormat="1" hidden="1" x14ac:dyDescent="0.25">
      <c r="A181" s="210">
        <v>420</v>
      </c>
      <c r="B181" s="210" t="s">
        <v>44</v>
      </c>
      <c r="C181" s="210" t="s">
        <v>184</v>
      </c>
      <c r="D181" s="210"/>
      <c r="E181" s="207" t="s">
        <v>615</v>
      </c>
      <c r="F181" s="211"/>
      <c r="G181" s="211"/>
      <c r="H181" s="211"/>
      <c r="I181" s="211"/>
      <c r="J181" s="211"/>
      <c r="K181" s="208"/>
      <c r="L181" s="208"/>
      <c r="M181" s="278">
        <v>21.428571428571427</v>
      </c>
      <c r="N181" s="209">
        <f t="shared" si="9"/>
        <v>1</v>
      </c>
      <c r="O181" s="209" t="s">
        <v>142</v>
      </c>
      <c r="P181" s="209" t="s">
        <v>142</v>
      </c>
      <c r="Q181" s="49"/>
    </row>
    <row r="182" spans="1:17" s="20" customFormat="1" hidden="1" x14ac:dyDescent="0.25">
      <c r="A182" s="210">
        <v>412</v>
      </c>
      <c r="B182" s="210" t="s">
        <v>44</v>
      </c>
      <c r="C182" s="210" t="s">
        <v>184</v>
      </c>
      <c r="D182" s="210"/>
      <c r="E182" s="207" t="s">
        <v>616</v>
      </c>
      <c r="F182" s="211"/>
      <c r="G182" s="211"/>
      <c r="H182" s="211"/>
      <c r="I182" s="211"/>
      <c r="J182" s="211"/>
      <c r="K182" s="208"/>
      <c r="L182" s="208"/>
      <c r="M182" s="278">
        <v>20</v>
      </c>
      <c r="N182" s="209">
        <f t="shared" si="9"/>
        <v>1</v>
      </c>
      <c r="O182" s="209" t="s">
        <v>142</v>
      </c>
      <c r="P182" s="209" t="s">
        <v>142</v>
      </c>
      <c r="Q182" s="49"/>
    </row>
    <row r="183" spans="1:17" s="20" customFormat="1" hidden="1" x14ac:dyDescent="0.25">
      <c r="A183" s="210">
        <v>415</v>
      </c>
      <c r="B183" s="210" t="s">
        <v>44</v>
      </c>
      <c r="C183" s="210" t="s">
        <v>184</v>
      </c>
      <c r="D183" s="210"/>
      <c r="E183" s="207" t="s">
        <v>617</v>
      </c>
      <c r="F183" s="211"/>
      <c r="G183" s="211"/>
      <c r="H183" s="211"/>
      <c r="I183" s="211"/>
      <c r="J183" s="211"/>
      <c r="K183" s="208"/>
      <c r="L183" s="208"/>
      <c r="M183" s="278">
        <v>16.666666666666664</v>
      </c>
      <c r="N183" s="209">
        <f t="shared" si="9"/>
        <v>1</v>
      </c>
      <c r="O183" s="209" t="s">
        <v>142</v>
      </c>
      <c r="P183" s="209" t="s">
        <v>142</v>
      </c>
      <c r="Q183" s="49"/>
    </row>
    <row r="184" spans="1:17" s="20" customFormat="1" ht="25.5" hidden="1" x14ac:dyDescent="0.25">
      <c r="A184" s="210">
        <v>424</v>
      </c>
      <c r="B184" s="210" t="s">
        <v>44</v>
      </c>
      <c r="C184" s="210" t="s">
        <v>184</v>
      </c>
      <c r="D184" s="210"/>
      <c r="E184" s="207" t="s">
        <v>619</v>
      </c>
      <c r="F184" s="211"/>
      <c r="G184" s="211"/>
      <c r="H184" s="211"/>
      <c r="I184" s="211"/>
      <c r="J184" s="211"/>
      <c r="K184" s="208"/>
      <c r="L184" s="208"/>
      <c r="M184" s="278">
        <v>16.216216216216218</v>
      </c>
      <c r="N184" s="209">
        <f t="shared" si="9"/>
        <v>1</v>
      </c>
      <c r="O184" s="209" t="s">
        <v>142</v>
      </c>
      <c r="P184" s="209" t="s">
        <v>142</v>
      </c>
      <c r="Q184" s="49"/>
    </row>
    <row r="185" spans="1:17" s="20" customFormat="1" hidden="1" x14ac:dyDescent="0.25">
      <c r="A185" s="210">
        <v>417</v>
      </c>
      <c r="B185" s="210" t="s">
        <v>44</v>
      </c>
      <c r="C185" s="210" t="s">
        <v>184</v>
      </c>
      <c r="D185" s="210"/>
      <c r="E185" s="207" t="s">
        <v>622</v>
      </c>
      <c r="F185" s="211"/>
      <c r="G185" s="211"/>
      <c r="H185" s="211"/>
      <c r="I185" s="211"/>
      <c r="J185" s="211"/>
      <c r="K185" s="208"/>
      <c r="L185" s="208"/>
      <c r="M185" s="278">
        <v>15.384615384615385</v>
      </c>
      <c r="N185" s="209">
        <f t="shared" si="9"/>
        <v>1</v>
      </c>
      <c r="O185" s="209" t="s">
        <v>142</v>
      </c>
      <c r="P185" s="209" t="s">
        <v>142</v>
      </c>
      <c r="Q185" s="49"/>
    </row>
    <row r="186" spans="1:17" s="20" customFormat="1" ht="25.5" hidden="1" x14ac:dyDescent="0.25">
      <c r="A186" s="210">
        <v>419</v>
      </c>
      <c r="B186" s="210" t="s">
        <v>44</v>
      </c>
      <c r="C186" s="210" t="s">
        <v>184</v>
      </c>
      <c r="D186" s="210"/>
      <c r="E186" s="207" t="s">
        <v>623</v>
      </c>
      <c r="F186" s="211"/>
      <c r="G186" s="211"/>
      <c r="H186" s="211"/>
      <c r="I186" s="211"/>
      <c r="J186" s="211"/>
      <c r="K186" s="208"/>
      <c r="L186" s="208"/>
      <c r="M186" s="278">
        <v>15.384615384615385</v>
      </c>
      <c r="N186" s="209">
        <f t="shared" si="9"/>
        <v>1</v>
      </c>
      <c r="O186" s="209" t="s">
        <v>142</v>
      </c>
      <c r="P186" s="209" t="s">
        <v>142</v>
      </c>
      <c r="Q186" s="49"/>
    </row>
    <row r="187" spans="1:17" s="20" customFormat="1" hidden="1" x14ac:dyDescent="0.25">
      <c r="A187" s="210">
        <v>398</v>
      </c>
      <c r="B187" s="210" t="s">
        <v>44</v>
      </c>
      <c r="C187" s="210" t="s">
        <v>184</v>
      </c>
      <c r="D187" s="210"/>
      <c r="E187" s="207" t="s">
        <v>631</v>
      </c>
      <c r="F187" s="211"/>
      <c r="G187" s="211"/>
      <c r="H187" s="211"/>
      <c r="I187" s="211"/>
      <c r="J187" s="211"/>
      <c r="K187" s="208"/>
      <c r="L187" s="208"/>
      <c r="M187" s="278">
        <v>11.111111111111111</v>
      </c>
      <c r="N187" s="209">
        <f t="shared" si="9"/>
        <v>1</v>
      </c>
      <c r="O187" s="209" t="s">
        <v>142</v>
      </c>
      <c r="P187" s="209" t="s">
        <v>142</v>
      </c>
      <c r="Q187" s="49"/>
    </row>
    <row r="188" spans="1:17" s="20" customFormat="1" hidden="1" x14ac:dyDescent="0.25">
      <c r="A188" s="210">
        <v>422</v>
      </c>
      <c r="B188" s="206" t="s">
        <v>44</v>
      </c>
      <c r="C188" s="210" t="s">
        <v>184</v>
      </c>
      <c r="D188" s="210"/>
      <c r="E188" s="207" t="s">
        <v>632</v>
      </c>
      <c r="F188" s="211"/>
      <c r="G188" s="211"/>
      <c r="H188" s="211"/>
      <c r="I188" s="211"/>
      <c r="J188" s="211"/>
      <c r="K188" s="208"/>
      <c r="L188" s="208"/>
      <c r="M188" s="278">
        <v>11.111111111111111</v>
      </c>
      <c r="N188" s="209">
        <f t="shared" si="9"/>
        <v>1</v>
      </c>
      <c r="O188" s="209" t="s">
        <v>142</v>
      </c>
      <c r="P188" s="209" t="s">
        <v>142</v>
      </c>
      <c r="Q188" s="49"/>
    </row>
    <row r="189" spans="1:17" s="20" customFormat="1" hidden="1" x14ac:dyDescent="0.25">
      <c r="A189" s="210">
        <v>404</v>
      </c>
      <c r="B189" s="206" t="s">
        <v>44</v>
      </c>
      <c r="C189" s="210" t="s">
        <v>184</v>
      </c>
      <c r="D189" s="210"/>
      <c r="E189" s="207" t="s">
        <v>633</v>
      </c>
      <c r="F189" s="211"/>
      <c r="G189" s="211"/>
      <c r="H189" s="211"/>
      <c r="I189" s="211"/>
      <c r="J189" s="211"/>
      <c r="K189" s="208"/>
      <c r="L189" s="208"/>
      <c r="M189" s="278">
        <v>10</v>
      </c>
      <c r="N189" s="209">
        <f t="shared" si="9"/>
        <v>1</v>
      </c>
      <c r="O189" s="209" t="s">
        <v>142</v>
      </c>
      <c r="P189" s="209" t="s">
        <v>142</v>
      </c>
      <c r="Q189" s="49"/>
    </row>
    <row r="190" spans="1:17" s="20" customFormat="1" ht="25.5" hidden="1" x14ac:dyDescent="0.25">
      <c r="A190" s="210">
        <v>421</v>
      </c>
      <c r="B190" s="206" t="s">
        <v>44</v>
      </c>
      <c r="C190" s="210" t="s">
        <v>184</v>
      </c>
      <c r="D190" s="210"/>
      <c r="E190" s="207" t="s">
        <v>634</v>
      </c>
      <c r="F190" s="211"/>
      <c r="G190" s="211"/>
      <c r="H190" s="211"/>
      <c r="I190" s="211"/>
      <c r="J190" s="211"/>
      <c r="K190" s="208"/>
      <c r="L190" s="208"/>
      <c r="M190" s="278">
        <v>10</v>
      </c>
      <c r="N190" s="209">
        <f t="shared" si="9"/>
        <v>1</v>
      </c>
      <c r="O190" s="209" t="s">
        <v>142</v>
      </c>
      <c r="P190" s="209" t="s">
        <v>142</v>
      </c>
      <c r="Q190" s="49"/>
    </row>
    <row r="191" spans="1:17" s="20" customFormat="1" ht="25.5" hidden="1" x14ac:dyDescent="0.25">
      <c r="A191" s="210">
        <v>394</v>
      </c>
      <c r="B191" s="206" t="s">
        <v>44</v>
      </c>
      <c r="C191" s="210" t="s">
        <v>184</v>
      </c>
      <c r="D191" s="210"/>
      <c r="E191" s="207" t="s">
        <v>635</v>
      </c>
      <c r="F191" s="211"/>
      <c r="G191" s="211"/>
      <c r="H191" s="211"/>
      <c r="I191" s="211"/>
      <c r="J191" s="211"/>
      <c r="K191" s="208"/>
      <c r="L191" s="208"/>
      <c r="M191" s="278">
        <v>9.0909090909090917</v>
      </c>
      <c r="N191" s="209">
        <f t="shared" si="9"/>
        <v>1</v>
      </c>
      <c r="O191" s="209" t="s">
        <v>142</v>
      </c>
      <c r="P191" s="209" t="s">
        <v>142</v>
      </c>
      <c r="Q191" s="49"/>
    </row>
    <row r="192" spans="1:17" s="20" customFormat="1" hidden="1" x14ac:dyDescent="0.25">
      <c r="A192" s="210">
        <v>416</v>
      </c>
      <c r="B192" s="206" t="s">
        <v>44</v>
      </c>
      <c r="C192" s="210" t="s">
        <v>184</v>
      </c>
      <c r="D192" s="210"/>
      <c r="E192" s="207" t="s">
        <v>637</v>
      </c>
      <c r="F192" s="211"/>
      <c r="G192" s="211"/>
      <c r="H192" s="211"/>
      <c r="I192" s="211"/>
      <c r="J192" s="211"/>
      <c r="K192" s="208"/>
      <c r="L192" s="208"/>
      <c r="M192" s="278">
        <v>7.1428571428571423</v>
      </c>
      <c r="N192" s="209">
        <f t="shared" si="9"/>
        <v>1</v>
      </c>
      <c r="O192" s="209" t="s">
        <v>142</v>
      </c>
      <c r="P192" s="209" t="s">
        <v>142</v>
      </c>
      <c r="Q192" s="49"/>
    </row>
    <row r="193" spans="1:17" s="20" customFormat="1" hidden="1" x14ac:dyDescent="0.25">
      <c r="A193" s="210">
        <v>403</v>
      </c>
      <c r="B193" s="206" t="s">
        <v>44</v>
      </c>
      <c r="C193" s="210" t="s">
        <v>184</v>
      </c>
      <c r="D193" s="210"/>
      <c r="E193" s="207" t="s">
        <v>641</v>
      </c>
      <c r="F193" s="211"/>
      <c r="G193" s="211"/>
      <c r="H193" s="211"/>
      <c r="I193" s="211"/>
      <c r="J193" s="211"/>
      <c r="K193" s="208"/>
      <c r="L193" s="208"/>
      <c r="M193" s="278">
        <v>0</v>
      </c>
      <c r="N193" s="209">
        <f t="shared" si="9"/>
        <v>1</v>
      </c>
      <c r="O193" s="209" t="s">
        <v>142</v>
      </c>
      <c r="P193" s="209" t="s">
        <v>142</v>
      </c>
      <c r="Q193" s="49"/>
    </row>
    <row r="194" spans="1:17" s="20" customFormat="1" ht="25.5" hidden="1" x14ac:dyDescent="0.25">
      <c r="A194" s="210">
        <v>413</v>
      </c>
      <c r="B194" s="206" t="s">
        <v>44</v>
      </c>
      <c r="C194" s="210" t="s">
        <v>184</v>
      </c>
      <c r="D194" s="210"/>
      <c r="E194" s="207" t="s">
        <v>642</v>
      </c>
      <c r="F194" s="211"/>
      <c r="G194" s="211"/>
      <c r="H194" s="211"/>
      <c r="I194" s="211"/>
      <c r="J194" s="211"/>
      <c r="K194" s="208"/>
      <c r="L194" s="208"/>
      <c r="M194" s="278">
        <v>0</v>
      </c>
      <c r="N194" s="209">
        <f t="shared" ref="N194:N257" si="14">COUNT(F194:M194)</f>
        <v>1</v>
      </c>
      <c r="O194" s="209" t="s">
        <v>142</v>
      </c>
      <c r="P194" s="209" t="s">
        <v>142</v>
      </c>
      <c r="Q194" s="49"/>
    </row>
    <row r="195" spans="1:17" s="20" customFormat="1" ht="25.5" hidden="1" x14ac:dyDescent="0.25">
      <c r="A195" s="210">
        <v>426</v>
      </c>
      <c r="B195" s="206" t="s">
        <v>44</v>
      </c>
      <c r="C195" s="210" t="s">
        <v>184</v>
      </c>
      <c r="D195" s="210"/>
      <c r="E195" s="207" t="s">
        <v>645</v>
      </c>
      <c r="F195" s="211"/>
      <c r="G195" s="211"/>
      <c r="H195" s="211"/>
      <c r="I195" s="211"/>
      <c r="J195" s="211"/>
      <c r="K195" s="208"/>
      <c r="L195" s="208"/>
      <c r="M195" s="278">
        <v>0</v>
      </c>
      <c r="N195" s="209">
        <f t="shared" si="14"/>
        <v>1</v>
      </c>
      <c r="O195" s="209" t="s">
        <v>142</v>
      </c>
      <c r="P195" s="209" t="s">
        <v>142</v>
      </c>
      <c r="Q195" s="49"/>
    </row>
    <row r="196" spans="1:17" s="20" customFormat="1" hidden="1" x14ac:dyDescent="0.25">
      <c r="A196" s="210">
        <v>235</v>
      </c>
      <c r="B196" s="206" t="s">
        <v>375</v>
      </c>
      <c r="C196" s="210" t="s">
        <v>184</v>
      </c>
      <c r="D196" s="210"/>
      <c r="E196" s="207" t="s">
        <v>376</v>
      </c>
      <c r="F196" s="211"/>
      <c r="G196" s="211"/>
      <c r="H196" s="211"/>
      <c r="I196" s="211"/>
      <c r="J196" s="211"/>
      <c r="K196" s="208"/>
      <c r="L196" s="208"/>
      <c r="M196" s="278"/>
      <c r="N196" s="209">
        <f t="shared" si="14"/>
        <v>0</v>
      </c>
      <c r="O196" s="209" t="s">
        <v>142</v>
      </c>
      <c r="P196" s="209" t="s">
        <v>142</v>
      </c>
      <c r="Q196" s="49"/>
    </row>
    <row r="197" spans="1:17" s="20" customFormat="1" hidden="1" x14ac:dyDescent="0.25">
      <c r="A197" s="210">
        <v>206</v>
      </c>
      <c r="B197" s="206" t="s">
        <v>375</v>
      </c>
      <c r="C197" s="210" t="s">
        <v>184</v>
      </c>
      <c r="D197" s="210" t="s">
        <v>44</v>
      </c>
      <c r="E197" s="207" t="s">
        <v>384</v>
      </c>
      <c r="F197" s="211"/>
      <c r="G197" s="211"/>
      <c r="H197" s="211"/>
      <c r="I197" s="211"/>
      <c r="J197" s="211"/>
      <c r="K197" s="208"/>
      <c r="L197" s="208"/>
      <c r="M197" s="278"/>
      <c r="N197" s="209">
        <f t="shared" si="14"/>
        <v>0</v>
      </c>
      <c r="O197" s="209" t="s">
        <v>142</v>
      </c>
      <c r="P197" s="209" t="s">
        <v>142</v>
      </c>
      <c r="Q197" s="49"/>
    </row>
    <row r="198" spans="1:17" s="20" customFormat="1" hidden="1" x14ac:dyDescent="0.25">
      <c r="A198" s="210">
        <v>207</v>
      </c>
      <c r="B198" s="206" t="s">
        <v>375</v>
      </c>
      <c r="C198" s="210" t="s">
        <v>184</v>
      </c>
      <c r="D198" s="210" t="s">
        <v>44</v>
      </c>
      <c r="E198" s="207" t="s">
        <v>392</v>
      </c>
      <c r="F198" s="211"/>
      <c r="G198" s="211"/>
      <c r="H198" s="211"/>
      <c r="I198" s="211"/>
      <c r="J198" s="211"/>
      <c r="K198" s="208"/>
      <c r="L198" s="208"/>
      <c r="M198" s="278"/>
      <c r="N198" s="209">
        <f t="shared" si="14"/>
        <v>0</v>
      </c>
      <c r="O198" s="209" t="s">
        <v>142</v>
      </c>
      <c r="P198" s="209" t="s">
        <v>142</v>
      </c>
      <c r="Q198" s="49"/>
    </row>
    <row r="199" spans="1:17" s="20" customFormat="1" hidden="1" x14ac:dyDescent="0.25">
      <c r="A199" s="210">
        <v>26</v>
      </c>
      <c r="B199" s="206" t="s">
        <v>375</v>
      </c>
      <c r="C199" s="210" t="s">
        <v>184</v>
      </c>
      <c r="D199" s="210" t="s">
        <v>44</v>
      </c>
      <c r="E199" s="207" t="s">
        <v>394</v>
      </c>
      <c r="F199" s="211"/>
      <c r="G199" s="211"/>
      <c r="H199" s="211"/>
      <c r="I199" s="211"/>
      <c r="J199" s="211"/>
      <c r="K199" s="208"/>
      <c r="L199" s="208"/>
      <c r="M199" s="278"/>
      <c r="N199" s="209">
        <f t="shared" si="14"/>
        <v>0</v>
      </c>
      <c r="O199" s="209" t="s">
        <v>142</v>
      </c>
      <c r="P199" s="209" t="s">
        <v>142</v>
      </c>
      <c r="Q199" s="49"/>
    </row>
    <row r="200" spans="1:17" s="20" customFormat="1" hidden="1" x14ac:dyDescent="0.25">
      <c r="A200" s="210">
        <v>208</v>
      </c>
      <c r="B200" s="206" t="s">
        <v>375</v>
      </c>
      <c r="C200" s="210" t="s">
        <v>184</v>
      </c>
      <c r="D200" s="210" t="s">
        <v>44</v>
      </c>
      <c r="E200" s="207" t="s">
        <v>402</v>
      </c>
      <c r="F200" s="211"/>
      <c r="G200" s="211"/>
      <c r="H200" s="211"/>
      <c r="I200" s="211"/>
      <c r="J200" s="211"/>
      <c r="K200" s="208"/>
      <c r="L200" s="208"/>
      <c r="M200" s="278"/>
      <c r="N200" s="209">
        <f t="shared" si="14"/>
        <v>0</v>
      </c>
      <c r="O200" s="209" t="s">
        <v>142</v>
      </c>
      <c r="P200" s="209" t="s">
        <v>142</v>
      </c>
      <c r="Q200" s="49"/>
    </row>
    <row r="201" spans="1:17" s="20" customFormat="1" ht="25.5" hidden="1" x14ac:dyDescent="0.25">
      <c r="A201" s="210">
        <v>205</v>
      </c>
      <c r="B201" s="210" t="s">
        <v>375</v>
      </c>
      <c r="C201" s="210" t="s">
        <v>184</v>
      </c>
      <c r="D201" s="210" t="s">
        <v>44</v>
      </c>
      <c r="E201" s="207" t="s">
        <v>414</v>
      </c>
      <c r="F201" s="211"/>
      <c r="G201" s="211"/>
      <c r="H201" s="211"/>
      <c r="I201" s="211"/>
      <c r="J201" s="211"/>
      <c r="K201" s="208"/>
      <c r="L201" s="208"/>
      <c r="M201" s="278"/>
      <c r="N201" s="209">
        <f t="shared" si="14"/>
        <v>0</v>
      </c>
      <c r="O201" s="209" t="s">
        <v>142</v>
      </c>
      <c r="P201" s="209" t="s">
        <v>142</v>
      </c>
      <c r="Q201" s="49"/>
    </row>
    <row r="202" spans="1:17" s="20" customFormat="1" ht="25.5" hidden="1" x14ac:dyDescent="0.25">
      <c r="A202" s="210">
        <v>209</v>
      </c>
      <c r="B202" s="206" t="s">
        <v>375</v>
      </c>
      <c r="C202" s="210" t="s">
        <v>184</v>
      </c>
      <c r="D202" s="210" t="s">
        <v>44</v>
      </c>
      <c r="E202" s="207" t="s">
        <v>445</v>
      </c>
      <c r="F202" s="211"/>
      <c r="G202" s="211"/>
      <c r="H202" s="211"/>
      <c r="I202" s="211"/>
      <c r="J202" s="211"/>
      <c r="K202" s="208"/>
      <c r="L202" s="208"/>
      <c r="M202" s="278"/>
      <c r="N202" s="209">
        <f t="shared" si="14"/>
        <v>0</v>
      </c>
      <c r="O202" s="209" t="s">
        <v>142</v>
      </c>
      <c r="P202" s="209" t="s">
        <v>142</v>
      </c>
      <c r="Q202" s="49"/>
    </row>
    <row r="203" spans="1:17" s="20" customFormat="1" ht="25.5" hidden="1" x14ac:dyDescent="0.25">
      <c r="A203" s="210">
        <v>210</v>
      </c>
      <c r="B203" s="206" t="s">
        <v>375</v>
      </c>
      <c r="C203" s="210" t="s">
        <v>184</v>
      </c>
      <c r="D203" s="210" t="s">
        <v>44</v>
      </c>
      <c r="E203" s="207" t="s">
        <v>666</v>
      </c>
      <c r="F203" s="211"/>
      <c r="G203" s="211"/>
      <c r="H203" s="211"/>
      <c r="I203" s="211"/>
      <c r="J203" s="211"/>
      <c r="K203" s="208"/>
      <c r="L203" s="208"/>
      <c r="M203" s="278"/>
      <c r="N203" s="209">
        <f t="shared" si="14"/>
        <v>0</v>
      </c>
      <c r="O203" s="209" t="s">
        <v>142</v>
      </c>
      <c r="P203" s="209" t="s">
        <v>142</v>
      </c>
      <c r="Q203" s="49"/>
    </row>
    <row r="204" spans="1:17" s="20" customFormat="1" ht="25.5" hidden="1" x14ac:dyDescent="0.25">
      <c r="A204" s="210">
        <v>194</v>
      </c>
      <c r="B204" s="206" t="s">
        <v>375</v>
      </c>
      <c r="C204" s="210" t="s">
        <v>184</v>
      </c>
      <c r="D204" s="210" t="s">
        <v>44</v>
      </c>
      <c r="E204" s="207" t="s">
        <v>446</v>
      </c>
      <c r="F204" s="211"/>
      <c r="G204" s="211"/>
      <c r="H204" s="211"/>
      <c r="I204" s="211"/>
      <c r="J204" s="211"/>
      <c r="K204" s="208"/>
      <c r="L204" s="208"/>
      <c r="M204" s="278"/>
      <c r="N204" s="209">
        <f t="shared" si="14"/>
        <v>0</v>
      </c>
      <c r="O204" s="209" t="s">
        <v>142</v>
      </c>
      <c r="P204" s="209" t="s">
        <v>142</v>
      </c>
      <c r="Q204" s="49"/>
    </row>
    <row r="205" spans="1:17" s="20" customFormat="1" hidden="1" x14ac:dyDescent="0.25">
      <c r="A205" s="210">
        <v>59</v>
      </c>
      <c r="B205" s="206" t="s">
        <v>12</v>
      </c>
      <c r="C205" s="210" t="s">
        <v>221</v>
      </c>
      <c r="D205" s="210" t="s">
        <v>12</v>
      </c>
      <c r="E205" s="207" t="s">
        <v>222</v>
      </c>
      <c r="F205" s="211"/>
      <c r="G205" s="211">
        <v>32.075471698113205</v>
      </c>
      <c r="H205" s="211">
        <v>41.666666666666671</v>
      </c>
      <c r="I205" s="211">
        <v>40.476190476190474</v>
      </c>
      <c r="J205" s="211">
        <v>33.962264150943398</v>
      </c>
      <c r="K205" s="208">
        <v>20.454545454545457</v>
      </c>
      <c r="L205" s="208">
        <v>42.857142857142854</v>
      </c>
      <c r="M205" s="278">
        <v>51.5625</v>
      </c>
      <c r="N205" s="209">
        <f t="shared" si="14"/>
        <v>7</v>
      </c>
      <c r="O205" s="209" t="s">
        <v>142</v>
      </c>
      <c r="P205" s="209" t="s">
        <v>142</v>
      </c>
      <c r="Q205" s="228">
        <f t="shared" ref="Q205:Q206" si="15">M205-L205</f>
        <v>8.7053571428571459</v>
      </c>
    </row>
    <row r="206" spans="1:17" s="20" customFormat="1" hidden="1" x14ac:dyDescent="0.25">
      <c r="A206" s="210">
        <v>86</v>
      </c>
      <c r="B206" s="206" t="s">
        <v>12</v>
      </c>
      <c r="C206" s="210" t="s">
        <v>221</v>
      </c>
      <c r="D206" s="210" t="s">
        <v>12</v>
      </c>
      <c r="E206" s="207" t="s">
        <v>253</v>
      </c>
      <c r="F206" s="211"/>
      <c r="G206" s="211">
        <v>11.224489795918368</v>
      </c>
      <c r="H206" s="211">
        <v>19.834710743801654</v>
      </c>
      <c r="I206" s="211">
        <v>9.8360655737704921</v>
      </c>
      <c r="J206" s="211">
        <v>12.686567164179104</v>
      </c>
      <c r="K206" s="208">
        <v>26.717557251908396</v>
      </c>
      <c r="L206" s="208">
        <v>29.545454545454547</v>
      </c>
      <c r="M206" s="278">
        <v>26.400000000000002</v>
      </c>
      <c r="N206" s="209">
        <f t="shared" si="14"/>
        <v>7</v>
      </c>
      <c r="O206" s="209" t="s">
        <v>142</v>
      </c>
      <c r="P206" s="209" t="s">
        <v>142</v>
      </c>
      <c r="Q206" s="228">
        <f t="shared" si="15"/>
        <v>-3.1454545454545446</v>
      </c>
    </row>
    <row r="207" spans="1:17" s="20" customFormat="1" ht="38.25" hidden="1" x14ac:dyDescent="0.25">
      <c r="A207" s="210">
        <v>65</v>
      </c>
      <c r="B207" s="206" t="s">
        <v>12</v>
      </c>
      <c r="C207" s="210" t="s">
        <v>221</v>
      </c>
      <c r="D207" s="210" t="s">
        <v>12</v>
      </c>
      <c r="E207" s="207" t="s">
        <v>581</v>
      </c>
      <c r="F207" s="211">
        <v>59.633027522935777</v>
      </c>
      <c r="G207" s="211">
        <v>35.897435897435898</v>
      </c>
      <c r="H207" s="211">
        <v>38.888888888888893</v>
      </c>
      <c r="I207" s="211">
        <v>45.901639344262293</v>
      </c>
      <c r="J207" s="211"/>
      <c r="K207" s="208"/>
      <c r="L207" s="208"/>
      <c r="M207" s="278">
        <v>53.333333333333336</v>
      </c>
      <c r="N207" s="209">
        <f t="shared" si="14"/>
        <v>5</v>
      </c>
      <c r="O207" s="209" t="s">
        <v>142</v>
      </c>
      <c r="P207" s="209" t="s">
        <v>142</v>
      </c>
      <c r="Q207" s="49"/>
    </row>
    <row r="208" spans="1:17" s="20" customFormat="1" hidden="1" x14ac:dyDescent="0.25">
      <c r="A208" s="210">
        <v>67</v>
      </c>
      <c r="B208" s="206" t="s">
        <v>12</v>
      </c>
      <c r="C208" s="210" t="s">
        <v>221</v>
      </c>
      <c r="D208" s="210" t="s">
        <v>12</v>
      </c>
      <c r="E208" s="207" t="s">
        <v>425</v>
      </c>
      <c r="F208" s="211">
        <v>15.436241610738255</v>
      </c>
      <c r="G208" s="211"/>
      <c r="H208" s="211">
        <v>33.079847908745244</v>
      </c>
      <c r="I208" s="211">
        <v>30.120481927710845</v>
      </c>
      <c r="J208" s="211"/>
      <c r="K208" s="208">
        <v>33.568904593639573</v>
      </c>
      <c r="L208" s="208"/>
      <c r="M208" s="278">
        <v>54.325259515570934</v>
      </c>
      <c r="N208" s="209">
        <f t="shared" si="14"/>
        <v>5</v>
      </c>
      <c r="O208" s="209" t="s">
        <v>142</v>
      </c>
      <c r="P208" s="209" t="s">
        <v>142</v>
      </c>
      <c r="Q208" s="49"/>
    </row>
    <row r="209" spans="1:17" s="20" customFormat="1" hidden="1" x14ac:dyDescent="0.25">
      <c r="A209" s="210">
        <v>85</v>
      </c>
      <c r="B209" s="206" t="s">
        <v>12</v>
      </c>
      <c r="C209" s="210" t="s">
        <v>221</v>
      </c>
      <c r="D209" s="210"/>
      <c r="E209" s="207" t="s">
        <v>428</v>
      </c>
      <c r="F209" s="211"/>
      <c r="G209" s="211"/>
      <c r="H209" s="211"/>
      <c r="I209" s="211"/>
      <c r="J209" s="211"/>
      <c r="K209" s="208"/>
      <c r="L209" s="208"/>
      <c r="M209" s="278"/>
      <c r="N209" s="209">
        <f t="shared" si="14"/>
        <v>0</v>
      </c>
      <c r="O209" s="209" t="s">
        <v>142</v>
      </c>
      <c r="P209" s="209" t="s">
        <v>142</v>
      </c>
      <c r="Q209" s="49"/>
    </row>
    <row r="210" spans="1:17" s="20" customFormat="1" hidden="1" x14ac:dyDescent="0.25">
      <c r="A210" s="210">
        <v>74</v>
      </c>
      <c r="B210" s="206" t="s">
        <v>12</v>
      </c>
      <c r="C210" s="210" t="s">
        <v>225</v>
      </c>
      <c r="D210" s="210" t="s">
        <v>12</v>
      </c>
      <c r="E210" s="207" t="s">
        <v>226</v>
      </c>
      <c r="F210" s="211"/>
      <c r="G210" s="211">
        <v>5.741626794258373</v>
      </c>
      <c r="H210" s="211">
        <v>12.041884816753926</v>
      </c>
      <c r="I210" s="211">
        <v>20.652173913043477</v>
      </c>
      <c r="J210" s="211">
        <v>22.222222222222221</v>
      </c>
      <c r="K210" s="208">
        <v>24.864864864864867</v>
      </c>
      <c r="L210" s="208">
        <v>42.045454545454547</v>
      </c>
      <c r="M210" s="278">
        <v>53.591160220994475</v>
      </c>
      <c r="N210" s="209">
        <f t="shared" si="14"/>
        <v>7</v>
      </c>
      <c r="O210" s="209" t="s">
        <v>142</v>
      </c>
      <c r="P210" s="209" t="s">
        <v>142</v>
      </c>
      <c r="Q210" s="228">
        <f t="shared" ref="Q210:Q211" si="16">M210-L210</f>
        <v>11.545705675539928</v>
      </c>
    </row>
    <row r="211" spans="1:17" s="20" customFormat="1" hidden="1" x14ac:dyDescent="0.25">
      <c r="A211" s="210">
        <v>69</v>
      </c>
      <c r="B211" s="206" t="s">
        <v>12</v>
      </c>
      <c r="C211" s="210" t="s">
        <v>225</v>
      </c>
      <c r="D211" s="210" t="s">
        <v>12</v>
      </c>
      <c r="E211" s="207" t="s">
        <v>242</v>
      </c>
      <c r="F211" s="211"/>
      <c r="G211" s="211"/>
      <c r="H211" s="211">
        <v>18.20580474934037</v>
      </c>
      <c r="I211" s="211">
        <v>32.180851063829785</v>
      </c>
      <c r="J211" s="211">
        <v>29.305912596401029</v>
      </c>
      <c r="K211" s="208">
        <v>34.375</v>
      </c>
      <c r="L211" s="208">
        <v>37.341772151898731</v>
      </c>
      <c r="M211" s="278">
        <v>39.811912225705335</v>
      </c>
      <c r="N211" s="209">
        <f t="shared" si="14"/>
        <v>6</v>
      </c>
      <c r="O211" s="209" t="s">
        <v>142</v>
      </c>
      <c r="P211" s="209" t="s">
        <v>142</v>
      </c>
      <c r="Q211" s="228">
        <f t="shared" si="16"/>
        <v>2.4701400738066042</v>
      </c>
    </row>
    <row r="212" spans="1:17" s="20" customFormat="1" hidden="1" x14ac:dyDescent="0.25">
      <c r="A212" s="210">
        <v>60</v>
      </c>
      <c r="B212" s="206" t="s">
        <v>12</v>
      </c>
      <c r="C212" s="210" t="s">
        <v>225</v>
      </c>
      <c r="D212" s="210" t="s">
        <v>12</v>
      </c>
      <c r="E212" s="207" t="s">
        <v>382</v>
      </c>
      <c r="F212" s="211"/>
      <c r="G212" s="211">
        <v>11.428571428571429</v>
      </c>
      <c r="H212" s="211">
        <v>13.414634146341465</v>
      </c>
      <c r="I212" s="211">
        <v>9.5890410958904102</v>
      </c>
      <c r="J212" s="211">
        <v>15.573770491803279</v>
      </c>
      <c r="K212" s="208">
        <v>24.409448818897637</v>
      </c>
      <c r="L212" s="208"/>
      <c r="M212" s="278"/>
      <c r="N212" s="209">
        <f t="shared" si="14"/>
        <v>5</v>
      </c>
      <c r="O212" s="209" t="s">
        <v>142</v>
      </c>
      <c r="P212" s="209" t="s">
        <v>142</v>
      </c>
      <c r="Q212" s="49"/>
    </row>
    <row r="213" spans="1:17" s="20" customFormat="1" hidden="1" x14ac:dyDescent="0.25">
      <c r="A213" s="210">
        <v>73</v>
      </c>
      <c r="B213" s="210" t="s">
        <v>12</v>
      </c>
      <c r="C213" s="210" t="s">
        <v>225</v>
      </c>
      <c r="D213" s="210" t="s">
        <v>12</v>
      </c>
      <c r="E213" s="207" t="s">
        <v>266</v>
      </c>
      <c r="F213" s="211">
        <v>17.241379310344829</v>
      </c>
      <c r="G213" s="211">
        <v>16.949152542372879</v>
      </c>
      <c r="H213" s="211">
        <v>18.64406779661017</v>
      </c>
      <c r="I213" s="211"/>
      <c r="J213" s="211"/>
      <c r="K213" s="208">
        <v>27.27272727272727</v>
      </c>
      <c r="L213" s="208">
        <v>25.490196078431371</v>
      </c>
      <c r="M213" s="278"/>
      <c r="N213" s="209">
        <f t="shared" si="14"/>
        <v>5</v>
      </c>
      <c r="O213" s="209" t="s">
        <v>142</v>
      </c>
      <c r="P213" s="209" t="s">
        <v>142</v>
      </c>
      <c r="Q213" s="49"/>
    </row>
    <row r="214" spans="1:17" s="20" customFormat="1" hidden="1" x14ac:dyDescent="0.25">
      <c r="A214" s="210">
        <v>68</v>
      </c>
      <c r="B214" s="206" t="s">
        <v>12</v>
      </c>
      <c r="C214" s="210" t="s">
        <v>225</v>
      </c>
      <c r="D214" s="210" t="s">
        <v>12</v>
      </c>
      <c r="E214" s="207" t="s">
        <v>246</v>
      </c>
      <c r="F214" s="211">
        <v>19.101123595505616</v>
      </c>
      <c r="G214" s="211">
        <v>31.496062992125985</v>
      </c>
      <c r="H214" s="211">
        <v>24.8</v>
      </c>
      <c r="I214" s="211"/>
      <c r="J214" s="211"/>
      <c r="K214" s="208"/>
      <c r="L214" s="208">
        <v>34</v>
      </c>
      <c r="M214" s="278">
        <v>22.549019607843139</v>
      </c>
      <c r="N214" s="209">
        <f t="shared" si="14"/>
        <v>5</v>
      </c>
      <c r="O214" s="209" t="s">
        <v>142</v>
      </c>
      <c r="P214" s="209" t="s">
        <v>142</v>
      </c>
      <c r="Q214" s="228">
        <f>M214-L214</f>
        <v>-11.450980392156861</v>
      </c>
    </row>
    <row r="215" spans="1:17" s="20" customFormat="1" hidden="1" x14ac:dyDescent="0.25">
      <c r="A215" s="210">
        <v>71</v>
      </c>
      <c r="B215" s="206" t="s">
        <v>12</v>
      </c>
      <c r="C215" s="210" t="s">
        <v>225</v>
      </c>
      <c r="D215" s="210" t="s">
        <v>12</v>
      </c>
      <c r="E215" s="207" t="s">
        <v>380</v>
      </c>
      <c r="F215" s="211">
        <v>34.95145631067961</v>
      </c>
      <c r="G215" s="211"/>
      <c r="H215" s="211"/>
      <c r="I215" s="211">
        <v>40.625</v>
      </c>
      <c r="J215" s="211"/>
      <c r="K215" s="208"/>
      <c r="L215" s="208"/>
      <c r="M215" s="278"/>
      <c r="N215" s="209">
        <f t="shared" si="14"/>
        <v>2</v>
      </c>
      <c r="O215" s="209" t="s">
        <v>142</v>
      </c>
      <c r="P215" s="209" t="s">
        <v>142</v>
      </c>
      <c r="Q215" s="49"/>
    </row>
    <row r="216" spans="1:17" s="20" customFormat="1" hidden="1" x14ac:dyDescent="0.25">
      <c r="A216" s="210">
        <v>64</v>
      </c>
      <c r="B216" s="206" t="s">
        <v>12</v>
      </c>
      <c r="C216" s="210" t="s">
        <v>225</v>
      </c>
      <c r="D216" s="210" t="s">
        <v>12</v>
      </c>
      <c r="E216" s="207" t="s">
        <v>406</v>
      </c>
      <c r="F216" s="211"/>
      <c r="G216" s="211"/>
      <c r="H216" s="211"/>
      <c r="I216" s="211">
        <v>32.467532467532465</v>
      </c>
      <c r="J216" s="211"/>
      <c r="K216" s="208">
        <v>32.307692307692307</v>
      </c>
      <c r="L216" s="208"/>
      <c r="M216" s="278"/>
      <c r="N216" s="209">
        <f t="shared" si="14"/>
        <v>2</v>
      </c>
      <c r="O216" s="209" t="s">
        <v>142</v>
      </c>
      <c r="P216" s="209" t="s">
        <v>142</v>
      </c>
      <c r="Q216" s="49"/>
    </row>
    <row r="217" spans="1:17" s="20" customFormat="1" hidden="1" x14ac:dyDescent="0.25">
      <c r="A217" s="210">
        <v>63</v>
      </c>
      <c r="B217" s="206" t="s">
        <v>12</v>
      </c>
      <c r="C217" s="210" t="s">
        <v>225</v>
      </c>
      <c r="D217" s="210"/>
      <c r="E217" s="207" t="s">
        <v>419</v>
      </c>
      <c r="F217" s="211"/>
      <c r="G217" s="211"/>
      <c r="H217" s="211"/>
      <c r="I217" s="211"/>
      <c r="J217" s="211"/>
      <c r="K217" s="208"/>
      <c r="L217" s="208"/>
      <c r="M217" s="278"/>
      <c r="N217" s="209">
        <f t="shared" si="14"/>
        <v>0</v>
      </c>
      <c r="O217" s="209" t="s">
        <v>142</v>
      </c>
      <c r="P217" s="209" t="s">
        <v>142</v>
      </c>
      <c r="Q217" s="49"/>
    </row>
    <row r="218" spans="1:17" s="20" customFormat="1" hidden="1" x14ac:dyDescent="0.25">
      <c r="A218" s="210">
        <v>55</v>
      </c>
      <c r="B218" s="206" t="s">
        <v>8</v>
      </c>
      <c r="C218" s="210" t="s">
        <v>205</v>
      </c>
      <c r="D218" s="210" t="s">
        <v>8</v>
      </c>
      <c r="E218" s="207" t="s">
        <v>258</v>
      </c>
      <c r="F218" s="211">
        <v>6</v>
      </c>
      <c r="G218" s="211">
        <v>21.951219512195124</v>
      </c>
      <c r="H218" s="211">
        <v>18.421052631578945</v>
      </c>
      <c r="I218" s="211">
        <v>22.727272727272727</v>
      </c>
      <c r="J218" s="211">
        <v>30.434782608695656</v>
      </c>
      <c r="K218" s="208">
        <v>51.5625</v>
      </c>
      <c r="L218" s="208">
        <v>28.30188679245283</v>
      </c>
      <c r="M218" s="280">
        <v>60.344827586206897</v>
      </c>
      <c r="N218" s="209">
        <f t="shared" si="14"/>
        <v>8</v>
      </c>
      <c r="O218" s="209" t="s">
        <v>142</v>
      </c>
      <c r="P218" s="209" t="s">
        <v>142</v>
      </c>
      <c r="Q218" s="228">
        <f t="shared" ref="Q218:Q223" si="17">M218-L218</f>
        <v>32.04294079375407</v>
      </c>
    </row>
    <row r="219" spans="1:17" s="20" customFormat="1" ht="25.5" hidden="1" x14ac:dyDescent="0.25">
      <c r="A219" s="210">
        <v>84</v>
      </c>
      <c r="B219" s="206" t="s">
        <v>96</v>
      </c>
      <c r="C219" s="210" t="s">
        <v>205</v>
      </c>
      <c r="D219" s="210" t="s">
        <v>96</v>
      </c>
      <c r="E219" s="207" t="s">
        <v>578</v>
      </c>
      <c r="F219" s="211">
        <v>17.948717948717949</v>
      </c>
      <c r="G219" s="211">
        <v>18.320610687022899</v>
      </c>
      <c r="H219" s="211">
        <v>19.81981981981982</v>
      </c>
      <c r="I219" s="211">
        <v>25</v>
      </c>
      <c r="J219" s="211">
        <v>33.684210526315788</v>
      </c>
      <c r="K219" s="208">
        <v>23.913043478260871</v>
      </c>
      <c r="L219" s="208">
        <v>54.347826086956516</v>
      </c>
      <c r="M219" s="278">
        <v>56.999999999999993</v>
      </c>
      <c r="N219" s="209">
        <f t="shared" si="14"/>
        <v>8</v>
      </c>
      <c r="O219" s="209" t="s">
        <v>142</v>
      </c>
      <c r="P219" s="209" t="s">
        <v>142</v>
      </c>
      <c r="Q219" s="228">
        <f t="shared" si="17"/>
        <v>2.6521739130434767</v>
      </c>
    </row>
    <row r="220" spans="1:17" s="20" customFormat="1" hidden="1" x14ac:dyDescent="0.25">
      <c r="A220" s="210">
        <v>75</v>
      </c>
      <c r="B220" s="206" t="s">
        <v>96</v>
      </c>
      <c r="C220" s="210" t="s">
        <v>205</v>
      </c>
      <c r="D220" s="210" t="s">
        <v>96</v>
      </c>
      <c r="E220" s="207" t="s">
        <v>227</v>
      </c>
      <c r="F220" s="211"/>
      <c r="G220" s="211">
        <v>7.291666666666667</v>
      </c>
      <c r="H220" s="211">
        <v>19.81981981981982</v>
      </c>
      <c r="I220" s="211">
        <v>48.717948717948715</v>
      </c>
      <c r="J220" s="211">
        <v>17.307692307692307</v>
      </c>
      <c r="K220" s="208">
        <v>33.962264150943398</v>
      </c>
      <c r="L220" s="208">
        <v>41.880341880341881</v>
      </c>
      <c r="M220" s="278">
        <v>48.275862068965516</v>
      </c>
      <c r="N220" s="209">
        <f t="shared" si="14"/>
        <v>7</v>
      </c>
      <c r="O220" s="209" t="s">
        <v>142</v>
      </c>
      <c r="P220" s="209" t="s">
        <v>142</v>
      </c>
      <c r="Q220" s="228">
        <f t="shared" si="17"/>
        <v>6.3955201886236352</v>
      </c>
    </row>
    <row r="221" spans="1:17" s="20" customFormat="1" hidden="1" x14ac:dyDescent="0.25">
      <c r="A221" s="210">
        <v>52</v>
      </c>
      <c r="B221" s="206" t="s">
        <v>8</v>
      </c>
      <c r="C221" s="210" t="s">
        <v>205</v>
      </c>
      <c r="D221" s="210" t="s">
        <v>8</v>
      </c>
      <c r="E221" s="207" t="s">
        <v>269</v>
      </c>
      <c r="F221" s="211"/>
      <c r="G221" s="211">
        <v>8.3333333333333321</v>
      </c>
      <c r="H221" s="211">
        <v>20.689655172413794</v>
      </c>
      <c r="I221" s="211">
        <v>23.636363636363637</v>
      </c>
      <c r="J221" s="211">
        <v>29.032258064516132</v>
      </c>
      <c r="K221" s="208">
        <v>37.931034482758619</v>
      </c>
      <c r="L221" s="208">
        <v>24.489795918367346</v>
      </c>
      <c r="M221" s="280">
        <v>85.714285714285708</v>
      </c>
      <c r="N221" s="209">
        <f t="shared" si="14"/>
        <v>7</v>
      </c>
      <c r="O221" s="209" t="s">
        <v>142</v>
      </c>
      <c r="P221" s="209" t="s">
        <v>142</v>
      </c>
      <c r="Q221" s="228">
        <f t="shared" si="17"/>
        <v>61.224489795918359</v>
      </c>
    </row>
    <row r="222" spans="1:17" s="20" customFormat="1" hidden="1" x14ac:dyDescent="0.25">
      <c r="A222" s="210">
        <v>80</v>
      </c>
      <c r="B222" s="206" t="s">
        <v>96</v>
      </c>
      <c r="C222" s="210" t="s">
        <v>205</v>
      </c>
      <c r="D222" s="210" t="s">
        <v>96</v>
      </c>
      <c r="E222" s="207" t="s">
        <v>276</v>
      </c>
      <c r="F222" s="211"/>
      <c r="G222" s="211">
        <v>4.838709677419355</v>
      </c>
      <c r="H222" s="211">
        <v>37.5</v>
      </c>
      <c r="I222" s="211">
        <v>25</v>
      </c>
      <c r="J222" s="211">
        <v>20.833333333333336</v>
      </c>
      <c r="K222" s="208">
        <v>28.571428571428569</v>
      </c>
      <c r="L222" s="208">
        <v>21.428571428571427</v>
      </c>
      <c r="M222" s="278">
        <v>36.734693877551024</v>
      </c>
      <c r="N222" s="209">
        <f t="shared" si="14"/>
        <v>7</v>
      </c>
      <c r="O222" s="209" t="s">
        <v>142</v>
      </c>
      <c r="P222" s="209" t="s">
        <v>142</v>
      </c>
      <c r="Q222" s="228">
        <f t="shared" si="17"/>
        <v>15.306122448979597</v>
      </c>
    </row>
    <row r="223" spans="1:17" s="20" customFormat="1" hidden="1" x14ac:dyDescent="0.25">
      <c r="A223" s="210">
        <v>83</v>
      </c>
      <c r="B223" s="206" t="s">
        <v>96</v>
      </c>
      <c r="C223" s="210" t="s">
        <v>205</v>
      </c>
      <c r="D223" s="210" t="s">
        <v>96</v>
      </c>
      <c r="E223" s="207" t="s">
        <v>251</v>
      </c>
      <c r="F223" s="211"/>
      <c r="G223" s="211">
        <v>29.518072289156628</v>
      </c>
      <c r="H223" s="211">
        <v>20.588235294117645</v>
      </c>
      <c r="I223" s="211">
        <v>15.706806282722512</v>
      </c>
      <c r="J223" s="211">
        <v>16.883116883116884</v>
      </c>
      <c r="K223" s="208">
        <v>24.475524475524477</v>
      </c>
      <c r="L223" s="208">
        <v>30.215827338129497</v>
      </c>
      <c r="M223" s="278">
        <v>20.472440944881889</v>
      </c>
      <c r="N223" s="209">
        <f t="shared" si="14"/>
        <v>7</v>
      </c>
      <c r="O223" s="209" t="s">
        <v>142</v>
      </c>
      <c r="P223" s="209" t="s">
        <v>142</v>
      </c>
      <c r="Q223" s="228">
        <f t="shared" si="17"/>
        <v>-9.7433863932476079</v>
      </c>
    </row>
    <row r="224" spans="1:17" s="20" customFormat="1" hidden="1" x14ac:dyDescent="0.25">
      <c r="A224" s="210">
        <v>54</v>
      </c>
      <c r="B224" s="206" t="s">
        <v>8</v>
      </c>
      <c r="C224" s="210" t="s">
        <v>205</v>
      </c>
      <c r="D224" s="210" t="s">
        <v>8</v>
      </c>
      <c r="E224" s="207" t="s">
        <v>422</v>
      </c>
      <c r="F224" s="211">
        <v>13.333333333333334</v>
      </c>
      <c r="G224" s="211">
        <v>24.390243902439025</v>
      </c>
      <c r="H224" s="211">
        <v>25.641025641025639</v>
      </c>
      <c r="I224" s="211">
        <v>23.52941176470588</v>
      </c>
      <c r="J224" s="211">
        <v>27.027027027027028</v>
      </c>
      <c r="K224" s="208">
        <v>7.6923076923076925</v>
      </c>
      <c r="L224" s="208"/>
      <c r="M224" s="278">
        <v>22.222222222222221</v>
      </c>
      <c r="N224" s="209">
        <f t="shared" si="14"/>
        <v>7</v>
      </c>
      <c r="O224" s="209" t="s">
        <v>142</v>
      </c>
      <c r="P224" s="209" t="s">
        <v>142</v>
      </c>
      <c r="Q224" s="49"/>
    </row>
    <row r="225" spans="1:17" s="20" customFormat="1" hidden="1" x14ac:dyDescent="0.25">
      <c r="A225" s="210">
        <v>79</v>
      </c>
      <c r="B225" s="206" t="s">
        <v>96</v>
      </c>
      <c r="C225" s="210" t="s">
        <v>205</v>
      </c>
      <c r="D225" s="210" t="s">
        <v>96</v>
      </c>
      <c r="E225" s="207" t="s">
        <v>219</v>
      </c>
      <c r="F225" s="211"/>
      <c r="G225" s="211">
        <v>39.560439560439562</v>
      </c>
      <c r="H225" s="211">
        <v>45.323741007194243</v>
      </c>
      <c r="I225" s="211">
        <v>30.76923076923077</v>
      </c>
      <c r="J225" s="211">
        <v>32.222222222222221</v>
      </c>
      <c r="K225" s="208">
        <v>40.963855421686745</v>
      </c>
      <c r="L225" s="208">
        <v>44.274809160305345</v>
      </c>
      <c r="M225" s="278">
        <v>47.407407407407412</v>
      </c>
      <c r="N225" s="209">
        <f t="shared" si="14"/>
        <v>7</v>
      </c>
      <c r="O225" s="209" t="s">
        <v>142</v>
      </c>
      <c r="P225" s="209" t="s">
        <v>142</v>
      </c>
      <c r="Q225" s="228">
        <f>M225-L225</f>
        <v>3.1325982471020666</v>
      </c>
    </row>
    <row r="226" spans="1:17" s="20" customFormat="1" hidden="1" x14ac:dyDescent="0.25">
      <c r="A226" s="210">
        <v>53</v>
      </c>
      <c r="B226" s="206" t="s">
        <v>8</v>
      </c>
      <c r="C226" s="210" t="s">
        <v>205</v>
      </c>
      <c r="D226" s="210" t="s">
        <v>8</v>
      </c>
      <c r="E226" s="207" t="s">
        <v>393</v>
      </c>
      <c r="F226" s="211">
        <v>26.229508196721312</v>
      </c>
      <c r="G226" s="211">
        <v>11.627906976744185</v>
      </c>
      <c r="H226" s="211">
        <v>12.5</v>
      </c>
      <c r="I226" s="211">
        <v>27.027027027027028</v>
      </c>
      <c r="J226" s="211">
        <v>27.27272727272727</v>
      </c>
      <c r="K226" s="208"/>
      <c r="L226" s="208"/>
      <c r="M226" s="280">
        <v>62.790697674418603</v>
      </c>
      <c r="N226" s="209">
        <f t="shared" si="14"/>
        <v>6</v>
      </c>
      <c r="O226" s="209" t="s">
        <v>142</v>
      </c>
      <c r="P226" s="209" t="s">
        <v>142</v>
      </c>
      <c r="Q226" s="49"/>
    </row>
    <row r="227" spans="1:17" s="20" customFormat="1" hidden="1" x14ac:dyDescent="0.25">
      <c r="A227" s="210">
        <v>78</v>
      </c>
      <c r="B227" s="206" t="s">
        <v>96</v>
      </c>
      <c r="C227" s="210" t="s">
        <v>205</v>
      </c>
      <c r="D227" s="210" t="s">
        <v>96</v>
      </c>
      <c r="E227" s="207" t="s">
        <v>277</v>
      </c>
      <c r="F227" s="211"/>
      <c r="G227" s="211">
        <v>5.7692307692307692</v>
      </c>
      <c r="H227" s="211">
        <v>8.1632653061224492</v>
      </c>
      <c r="I227" s="211"/>
      <c r="J227" s="211">
        <v>3.3707865168539324</v>
      </c>
      <c r="K227" s="208">
        <v>9.6153846153846168</v>
      </c>
      <c r="L227" s="208">
        <v>21.428571428571427</v>
      </c>
      <c r="M227" s="280">
        <v>72.289156626506028</v>
      </c>
      <c r="N227" s="209">
        <f t="shared" si="14"/>
        <v>6</v>
      </c>
      <c r="O227" s="209" t="s">
        <v>142</v>
      </c>
      <c r="P227" s="209" t="s">
        <v>142</v>
      </c>
      <c r="Q227" s="228">
        <f t="shared" ref="Q227:Q228" si="18">M227-L227</f>
        <v>50.860585197934597</v>
      </c>
    </row>
    <row r="228" spans="1:17" s="20" customFormat="1" hidden="1" x14ac:dyDescent="0.25">
      <c r="A228" s="210">
        <v>58</v>
      </c>
      <c r="B228" s="206" t="s">
        <v>8</v>
      </c>
      <c r="C228" s="210" t="s">
        <v>205</v>
      </c>
      <c r="D228" s="210" t="s">
        <v>8</v>
      </c>
      <c r="E228" s="207" t="s">
        <v>423</v>
      </c>
      <c r="F228" s="211">
        <v>14.393939393939394</v>
      </c>
      <c r="G228" s="211"/>
      <c r="H228" s="211"/>
      <c r="I228" s="211">
        <v>27.835051546391753</v>
      </c>
      <c r="J228" s="211">
        <v>22.818791946308725</v>
      </c>
      <c r="K228" s="208">
        <v>40.404040404040401</v>
      </c>
      <c r="L228" s="208">
        <v>44.329896907216494</v>
      </c>
      <c r="M228" s="278">
        <v>55.000000000000007</v>
      </c>
      <c r="N228" s="209">
        <f t="shared" si="14"/>
        <v>6</v>
      </c>
      <c r="O228" s="209" t="s">
        <v>142</v>
      </c>
      <c r="P228" s="209" t="s">
        <v>142</v>
      </c>
      <c r="Q228" s="228">
        <f t="shared" si="18"/>
        <v>10.670103092783513</v>
      </c>
    </row>
    <row r="229" spans="1:17" s="20" customFormat="1" hidden="1" x14ac:dyDescent="0.25">
      <c r="A229" s="210">
        <v>82</v>
      </c>
      <c r="B229" s="206" t="s">
        <v>96</v>
      </c>
      <c r="C229" s="210" t="s">
        <v>205</v>
      </c>
      <c r="D229" s="210" t="s">
        <v>96</v>
      </c>
      <c r="E229" s="207" t="s">
        <v>244</v>
      </c>
      <c r="F229" s="211">
        <v>26.016260162601629</v>
      </c>
      <c r="G229" s="211">
        <v>7.4074074074074066</v>
      </c>
      <c r="H229" s="211">
        <v>10.891089108910892</v>
      </c>
      <c r="I229" s="211">
        <v>6.593406593406594</v>
      </c>
      <c r="J229" s="211">
        <v>16.666666666666664</v>
      </c>
      <c r="K229" s="208"/>
      <c r="L229" s="208">
        <v>35.555555555555557</v>
      </c>
      <c r="M229" s="278"/>
      <c r="N229" s="209">
        <f t="shared" si="14"/>
        <v>6</v>
      </c>
      <c r="O229" s="209" t="s">
        <v>142</v>
      </c>
      <c r="P229" s="209" t="s">
        <v>142</v>
      </c>
      <c r="Q229" s="49"/>
    </row>
    <row r="230" spans="1:17" s="20" customFormat="1" ht="25.5" hidden="1" x14ac:dyDescent="0.25">
      <c r="A230" s="210">
        <v>132</v>
      </c>
      <c r="B230" s="206" t="s">
        <v>8</v>
      </c>
      <c r="C230" s="210" t="s">
        <v>205</v>
      </c>
      <c r="D230" s="210" t="s">
        <v>8</v>
      </c>
      <c r="E230" s="207" t="s">
        <v>255</v>
      </c>
      <c r="F230" s="211">
        <v>9.0909090909090917</v>
      </c>
      <c r="G230" s="211">
        <v>17.142857142857142</v>
      </c>
      <c r="H230" s="211"/>
      <c r="I230" s="211"/>
      <c r="J230" s="211">
        <v>13.846153846153847</v>
      </c>
      <c r="K230" s="208"/>
      <c r="L230" s="208">
        <v>29.333333333333332</v>
      </c>
      <c r="M230" s="278">
        <v>29.82456140350877</v>
      </c>
      <c r="N230" s="209">
        <f t="shared" si="14"/>
        <v>5</v>
      </c>
      <c r="O230" s="209" t="s">
        <v>142</v>
      </c>
      <c r="P230" s="209" t="s">
        <v>142</v>
      </c>
      <c r="Q230" s="228">
        <f>M230-L230</f>
        <v>0.49122807017543835</v>
      </c>
    </row>
    <row r="231" spans="1:17" s="20" customFormat="1" hidden="1" x14ac:dyDescent="0.25">
      <c r="A231" s="210">
        <v>77</v>
      </c>
      <c r="B231" s="206" t="s">
        <v>96</v>
      </c>
      <c r="C231" s="210" t="s">
        <v>205</v>
      </c>
      <c r="D231" s="210" t="s">
        <v>96</v>
      </c>
      <c r="E231" s="207" t="s">
        <v>299</v>
      </c>
      <c r="F231" s="211"/>
      <c r="G231" s="211">
        <v>3.5714285714285712</v>
      </c>
      <c r="H231" s="211">
        <v>25</v>
      </c>
      <c r="I231" s="211"/>
      <c r="J231" s="211"/>
      <c r="K231" s="208"/>
      <c r="L231" s="208">
        <v>4.4444444444444446</v>
      </c>
      <c r="M231" s="278"/>
      <c r="N231" s="209">
        <f t="shared" si="14"/>
        <v>3</v>
      </c>
      <c r="O231" s="209" t="s">
        <v>142</v>
      </c>
      <c r="P231" s="209" t="s">
        <v>142</v>
      </c>
      <c r="Q231" s="49"/>
    </row>
    <row r="232" spans="1:17" s="20" customFormat="1" hidden="1" x14ac:dyDescent="0.25">
      <c r="A232" s="210">
        <v>76</v>
      </c>
      <c r="B232" s="206" t="s">
        <v>96</v>
      </c>
      <c r="C232" s="210" t="s">
        <v>205</v>
      </c>
      <c r="D232" s="210" t="s">
        <v>96</v>
      </c>
      <c r="E232" s="207" t="s">
        <v>223</v>
      </c>
      <c r="F232" s="211"/>
      <c r="G232" s="211">
        <v>33.82352941176471</v>
      </c>
      <c r="H232" s="211"/>
      <c r="I232" s="211"/>
      <c r="J232" s="211"/>
      <c r="K232" s="208"/>
      <c r="L232" s="208">
        <v>42.857142857142854</v>
      </c>
      <c r="M232" s="278">
        <v>25</v>
      </c>
      <c r="N232" s="209">
        <f t="shared" si="14"/>
        <v>3</v>
      </c>
      <c r="O232" s="209" t="s">
        <v>142</v>
      </c>
      <c r="P232" s="209" t="s">
        <v>142</v>
      </c>
      <c r="Q232" s="228">
        <f>M232-L232</f>
        <v>-17.857142857142854</v>
      </c>
    </row>
    <row r="233" spans="1:17" s="20" customFormat="1" hidden="1" x14ac:dyDescent="0.25">
      <c r="A233" s="210">
        <v>166</v>
      </c>
      <c r="B233" s="206" t="s">
        <v>8</v>
      </c>
      <c r="C233" s="210" t="s">
        <v>205</v>
      </c>
      <c r="D233" s="210" t="s">
        <v>8</v>
      </c>
      <c r="E233" s="207" t="s">
        <v>457</v>
      </c>
      <c r="F233" s="211"/>
      <c r="G233" s="211">
        <v>46.666666666666664</v>
      </c>
      <c r="H233" s="211">
        <v>42.857142857142854</v>
      </c>
      <c r="I233" s="211"/>
      <c r="J233" s="211">
        <v>18.75</v>
      </c>
      <c r="K233" s="208"/>
      <c r="L233" s="208"/>
      <c r="M233" s="278"/>
      <c r="N233" s="209">
        <f t="shared" si="14"/>
        <v>3</v>
      </c>
      <c r="O233" s="209" t="s">
        <v>142</v>
      </c>
      <c r="P233" s="209" t="s">
        <v>142</v>
      </c>
      <c r="Q233" s="49"/>
    </row>
    <row r="234" spans="1:17" s="20" customFormat="1" ht="25.5" hidden="1" x14ac:dyDescent="0.25">
      <c r="A234" s="210">
        <v>136</v>
      </c>
      <c r="B234" s="206" t="s">
        <v>8</v>
      </c>
      <c r="C234" s="210" t="s">
        <v>205</v>
      </c>
      <c r="D234" s="210" t="s">
        <v>8</v>
      </c>
      <c r="E234" s="207" t="s">
        <v>478</v>
      </c>
      <c r="F234" s="211">
        <v>42.857142857142854</v>
      </c>
      <c r="G234" s="211">
        <v>46.666666666666664</v>
      </c>
      <c r="H234" s="211"/>
      <c r="I234" s="211">
        <v>20</v>
      </c>
      <c r="J234" s="211"/>
      <c r="K234" s="208"/>
      <c r="L234" s="208"/>
      <c r="M234" s="278"/>
      <c r="N234" s="209">
        <f t="shared" si="14"/>
        <v>3</v>
      </c>
      <c r="O234" s="209" t="s">
        <v>142</v>
      </c>
      <c r="P234" s="209" t="s">
        <v>142</v>
      </c>
      <c r="Q234" s="49"/>
    </row>
    <row r="235" spans="1:17" s="20" customFormat="1" hidden="1" x14ac:dyDescent="0.25">
      <c r="A235" s="210">
        <v>340</v>
      </c>
      <c r="B235" s="206" t="s">
        <v>96</v>
      </c>
      <c r="C235" s="210" t="s">
        <v>205</v>
      </c>
      <c r="D235" s="210"/>
      <c r="E235" s="207" t="s">
        <v>281</v>
      </c>
      <c r="F235" s="211"/>
      <c r="G235" s="211"/>
      <c r="H235" s="211"/>
      <c r="I235" s="211"/>
      <c r="J235" s="211"/>
      <c r="K235" s="208"/>
      <c r="L235" s="208">
        <v>18.597560975609756</v>
      </c>
      <c r="M235" s="278"/>
      <c r="N235" s="209">
        <f t="shared" si="14"/>
        <v>1</v>
      </c>
      <c r="O235" s="209" t="s">
        <v>142</v>
      </c>
      <c r="P235" s="209" t="s">
        <v>142</v>
      </c>
      <c r="Q235" s="49"/>
    </row>
    <row r="236" spans="1:17" s="20" customFormat="1" hidden="1" x14ac:dyDescent="0.25">
      <c r="A236" s="210">
        <v>56</v>
      </c>
      <c r="B236" s="206" t="s">
        <v>8</v>
      </c>
      <c r="C236" s="210" t="s">
        <v>205</v>
      </c>
      <c r="D236" s="210" t="s">
        <v>8</v>
      </c>
      <c r="E236" s="207" t="s">
        <v>601</v>
      </c>
      <c r="F236" s="211"/>
      <c r="G236" s="211"/>
      <c r="H236" s="211"/>
      <c r="I236" s="211"/>
      <c r="J236" s="211"/>
      <c r="K236" s="208"/>
      <c r="L236" s="208"/>
      <c r="M236" s="278">
        <v>31.168831168831169</v>
      </c>
      <c r="N236" s="209">
        <f t="shared" si="14"/>
        <v>1</v>
      </c>
      <c r="O236" s="209" t="s">
        <v>142</v>
      </c>
      <c r="P236" s="209" t="s">
        <v>142</v>
      </c>
      <c r="Q236" s="49"/>
    </row>
    <row r="237" spans="1:17" s="20" customFormat="1" hidden="1" x14ac:dyDescent="0.25">
      <c r="A237" s="210">
        <v>164</v>
      </c>
      <c r="B237" s="206" t="s">
        <v>8</v>
      </c>
      <c r="C237" s="210" t="s">
        <v>205</v>
      </c>
      <c r="D237" s="210" t="s">
        <v>8</v>
      </c>
      <c r="E237" s="207" t="s">
        <v>452</v>
      </c>
      <c r="F237" s="211"/>
      <c r="G237" s="211">
        <v>30.76923076923077</v>
      </c>
      <c r="H237" s="211"/>
      <c r="I237" s="211"/>
      <c r="J237" s="211"/>
      <c r="K237" s="208"/>
      <c r="L237" s="208"/>
      <c r="M237" s="278"/>
      <c r="N237" s="209">
        <f t="shared" si="14"/>
        <v>1</v>
      </c>
      <c r="O237" s="209" t="s">
        <v>142</v>
      </c>
      <c r="P237" s="209" t="s">
        <v>142</v>
      </c>
      <c r="Q237" s="49"/>
    </row>
    <row r="238" spans="1:17" s="20" customFormat="1" ht="25.5" hidden="1" x14ac:dyDescent="0.25">
      <c r="A238" s="210">
        <v>356</v>
      </c>
      <c r="B238" s="206" t="s">
        <v>8</v>
      </c>
      <c r="C238" s="210" t="s">
        <v>205</v>
      </c>
      <c r="D238" s="210"/>
      <c r="E238" s="207" t="s">
        <v>587</v>
      </c>
      <c r="F238" s="211"/>
      <c r="G238" s="211"/>
      <c r="H238" s="211"/>
      <c r="I238" s="211"/>
      <c r="J238" s="211"/>
      <c r="K238" s="208"/>
      <c r="L238" s="208"/>
      <c r="M238" s="278">
        <v>47.826086956521742</v>
      </c>
      <c r="N238" s="209">
        <f t="shared" si="14"/>
        <v>1</v>
      </c>
      <c r="O238" s="209" t="s">
        <v>142</v>
      </c>
      <c r="P238" s="209" t="s">
        <v>142</v>
      </c>
      <c r="Q238" s="49"/>
    </row>
    <row r="239" spans="1:17" s="20" customFormat="1" ht="38.25" hidden="1" x14ac:dyDescent="0.25">
      <c r="A239" s="210">
        <v>434</v>
      </c>
      <c r="B239" s="206" t="s">
        <v>96</v>
      </c>
      <c r="C239" s="210" t="s">
        <v>205</v>
      </c>
      <c r="D239" s="210"/>
      <c r="E239" s="207" t="s">
        <v>626</v>
      </c>
      <c r="F239" s="211"/>
      <c r="G239" s="211"/>
      <c r="H239" s="211"/>
      <c r="I239" s="211"/>
      <c r="J239" s="211"/>
      <c r="K239" s="208"/>
      <c r="L239" s="208"/>
      <c r="M239" s="278">
        <v>13.068181818181818</v>
      </c>
      <c r="N239" s="209">
        <f t="shared" si="14"/>
        <v>1</v>
      </c>
      <c r="O239" s="209" t="s">
        <v>142</v>
      </c>
      <c r="P239" s="209" t="s">
        <v>142</v>
      </c>
      <c r="Q239" s="49"/>
    </row>
    <row r="240" spans="1:17" s="20" customFormat="1" hidden="1" x14ac:dyDescent="0.25">
      <c r="A240" s="210">
        <v>44</v>
      </c>
      <c r="B240" s="206" t="s">
        <v>12</v>
      </c>
      <c r="C240" s="210" t="s">
        <v>180</v>
      </c>
      <c r="D240" s="210" t="s">
        <v>12</v>
      </c>
      <c r="E240" s="207" t="s">
        <v>190</v>
      </c>
      <c r="F240" s="211">
        <v>30.666666666666664</v>
      </c>
      <c r="G240" s="211">
        <v>37.096774193548384</v>
      </c>
      <c r="H240" s="211">
        <v>48.333333333333336</v>
      </c>
      <c r="I240" s="211">
        <v>60.655737704918032</v>
      </c>
      <c r="J240" s="211">
        <v>71.212121212121218</v>
      </c>
      <c r="K240" s="208">
        <v>75</v>
      </c>
      <c r="L240" s="208">
        <v>70.769230769230774</v>
      </c>
      <c r="M240" s="280">
        <v>60.606060606060609</v>
      </c>
      <c r="N240" s="209">
        <f t="shared" si="14"/>
        <v>8</v>
      </c>
      <c r="O240" s="209" t="s">
        <v>142</v>
      </c>
      <c r="P240" s="209" t="s">
        <v>142</v>
      </c>
      <c r="Q240" s="228">
        <f t="shared" ref="Q240:Q241" si="19">M240-L240</f>
        <v>-10.163170163170165</v>
      </c>
    </row>
    <row r="241" spans="1:17" s="20" customFormat="1" hidden="1" x14ac:dyDescent="0.25">
      <c r="A241" s="210">
        <v>47</v>
      </c>
      <c r="B241" s="206" t="s">
        <v>12</v>
      </c>
      <c r="C241" s="210" t="s">
        <v>180</v>
      </c>
      <c r="D241" s="210" t="s">
        <v>12</v>
      </c>
      <c r="E241" s="207" t="s">
        <v>199</v>
      </c>
      <c r="F241" s="211">
        <v>1.4492753623188406</v>
      </c>
      <c r="G241" s="211">
        <v>29.230769230769234</v>
      </c>
      <c r="H241" s="211">
        <v>43.939393939393938</v>
      </c>
      <c r="I241" s="211">
        <v>58.536585365853654</v>
      </c>
      <c r="J241" s="211">
        <v>61.904761904761905</v>
      </c>
      <c r="K241" s="208">
        <v>60.975609756097562</v>
      </c>
      <c r="L241" s="208">
        <v>60.655737704918032</v>
      </c>
      <c r="M241" s="280">
        <v>61.224489795918366</v>
      </c>
      <c r="N241" s="209">
        <f t="shared" si="14"/>
        <v>8</v>
      </c>
      <c r="O241" s="209" t="s">
        <v>142</v>
      </c>
      <c r="P241" s="209" t="s">
        <v>142</v>
      </c>
      <c r="Q241" s="228">
        <f t="shared" si="19"/>
        <v>0.5687520910003343</v>
      </c>
    </row>
    <row r="242" spans="1:17" s="20" customFormat="1" hidden="1" x14ac:dyDescent="0.25">
      <c r="A242" s="210">
        <v>50</v>
      </c>
      <c r="B242" s="206" t="s">
        <v>12</v>
      </c>
      <c r="C242" s="210" t="s">
        <v>180</v>
      </c>
      <c r="D242" s="210" t="s">
        <v>12</v>
      </c>
      <c r="E242" s="207" t="s">
        <v>570</v>
      </c>
      <c r="F242" s="211">
        <v>29.166666666666668</v>
      </c>
      <c r="G242" s="211">
        <v>23.255813953488371</v>
      </c>
      <c r="H242" s="211">
        <v>17.241379310344829</v>
      </c>
      <c r="I242" s="211">
        <v>34.883720930232556</v>
      </c>
      <c r="J242" s="211">
        <v>20</v>
      </c>
      <c r="K242" s="208">
        <v>43.18181818181818</v>
      </c>
      <c r="L242" s="208"/>
      <c r="M242" s="280">
        <v>73.529411764705884</v>
      </c>
      <c r="N242" s="209">
        <f t="shared" si="14"/>
        <v>7</v>
      </c>
      <c r="O242" s="209" t="s">
        <v>142</v>
      </c>
      <c r="P242" s="209" t="s">
        <v>142</v>
      </c>
      <c r="Q242" s="49"/>
    </row>
    <row r="243" spans="1:17" s="20" customFormat="1" hidden="1" x14ac:dyDescent="0.25">
      <c r="A243" s="210">
        <v>160</v>
      </c>
      <c r="B243" s="206" t="s">
        <v>12</v>
      </c>
      <c r="C243" s="210" t="s">
        <v>180</v>
      </c>
      <c r="D243" s="210" t="s">
        <v>12</v>
      </c>
      <c r="E243" s="207" t="s">
        <v>568</v>
      </c>
      <c r="F243" s="211"/>
      <c r="G243" s="211">
        <v>18.75</v>
      </c>
      <c r="H243" s="211">
        <v>41.379310344827587</v>
      </c>
      <c r="I243" s="211">
        <v>53.571428571428569</v>
      </c>
      <c r="J243" s="211">
        <v>31.03448275862069</v>
      </c>
      <c r="K243" s="208">
        <v>24.210526315789473</v>
      </c>
      <c r="L243" s="208"/>
      <c r="M243" s="280">
        <v>78.571428571428569</v>
      </c>
      <c r="N243" s="209">
        <f t="shared" si="14"/>
        <v>6</v>
      </c>
      <c r="O243" s="209" t="s">
        <v>142</v>
      </c>
      <c r="P243" s="209" t="s">
        <v>142</v>
      </c>
      <c r="Q243" s="49"/>
    </row>
    <row r="244" spans="1:17" s="20" customFormat="1" hidden="1" x14ac:dyDescent="0.25">
      <c r="A244" s="210">
        <v>45</v>
      </c>
      <c r="B244" s="206" t="s">
        <v>12</v>
      </c>
      <c r="C244" s="210" t="s">
        <v>180</v>
      </c>
      <c r="D244" s="210" t="s">
        <v>12</v>
      </c>
      <c r="E244" s="207" t="s">
        <v>411</v>
      </c>
      <c r="F244" s="211">
        <v>38.82352941176471</v>
      </c>
      <c r="G244" s="211">
        <v>53.125</v>
      </c>
      <c r="H244" s="211">
        <v>56.92307692307692</v>
      </c>
      <c r="I244" s="211">
        <v>62.222222222222221</v>
      </c>
      <c r="J244" s="211">
        <v>54.166666666666664</v>
      </c>
      <c r="K244" s="208"/>
      <c r="L244" s="208"/>
      <c r="M244" s="278">
        <v>53.781512605042018</v>
      </c>
      <c r="N244" s="209">
        <f t="shared" si="14"/>
        <v>6</v>
      </c>
      <c r="O244" s="209" t="s">
        <v>142</v>
      </c>
      <c r="P244" s="209" t="s">
        <v>142</v>
      </c>
      <c r="Q244" s="49"/>
    </row>
    <row r="245" spans="1:17" s="20" customFormat="1" hidden="1" x14ac:dyDescent="0.25">
      <c r="A245" s="210">
        <v>48</v>
      </c>
      <c r="B245" s="206" t="s">
        <v>12</v>
      </c>
      <c r="C245" s="210" t="s">
        <v>180</v>
      </c>
      <c r="D245" s="210" t="s">
        <v>12</v>
      </c>
      <c r="E245" s="207" t="s">
        <v>207</v>
      </c>
      <c r="F245" s="211"/>
      <c r="G245" s="211">
        <v>27.02702</v>
      </c>
      <c r="H245" s="211"/>
      <c r="I245" s="211">
        <v>51.851851851851848</v>
      </c>
      <c r="J245" s="211">
        <v>53.191489361702125</v>
      </c>
      <c r="K245" s="208">
        <v>60.975609756097562</v>
      </c>
      <c r="L245" s="208">
        <v>53.333333333333336</v>
      </c>
      <c r="M245" s="280">
        <v>67.567567567567565</v>
      </c>
      <c r="N245" s="209">
        <f t="shared" si="14"/>
        <v>6</v>
      </c>
      <c r="O245" s="209" t="s">
        <v>142</v>
      </c>
      <c r="P245" s="209" t="s">
        <v>142</v>
      </c>
      <c r="Q245" s="228">
        <f t="shared" ref="Q245:Q247" si="20">M245-L245</f>
        <v>14.234234234234229</v>
      </c>
    </row>
    <row r="246" spans="1:17" s="20" customFormat="1" hidden="1" x14ac:dyDescent="0.25">
      <c r="A246" s="210">
        <v>51</v>
      </c>
      <c r="B246" s="206" t="s">
        <v>12</v>
      </c>
      <c r="C246" s="210" t="s">
        <v>180</v>
      </c>
      <c r="D246" s="210" t="s">
        <v>12</v>
      </c>
      <c r="E246" s="207" t="s">
        <v>229</v>
      </c>
      <c r="F246" s="211"/>
      <c r="G246" s="211">
        <v>12.955465587044534</v>
      </c>
      <c r="H246" s="211">
        <v>22.515212981744423</v>
      </c>
      <c r="I246" s="211">
        <v>24.463519313304722</v>
      </c>
      <c r="J246" s="211">
        <v>24.728850325379607</v>
      </c>
      <c r="K246" s="208"/>
      <c r="L246" s="208">
        <v>41.339491916859124</v>
      </c>
      <c r="M246" s="278">
        <v>58.079625292740047</v>
      </c>
      <c r="N246" s="209">
        <f t="shared" si="14"/>
        <v>6</v>
      </c>
      <c r="O246" s="209" t="s">
        <v>142</v>
      </c>
      <c r="P246" s="209" t="s">
        <v>142</v>
      </c>
      <c r="Q246" s="228">
        <f t="shared" si="20"/>
        <v>16.740133375880923</v>
      </c>
    </row>
    <row r="247" spans="1:17" s="20" customFormat="1" ht="25.5" hidden="1" x14ac:dyDescent="0.25">
      <c r="A247" s="210">
        <v>49</v>
      </c>
      <c r="B247" s="206" t="s">
        <v>12</v>
      </c>
      <c r="C247" s="210" t="s">
        <v>180</v>
      </c>
      <c r="D247" s="210"/>
      <c r="E247" s="207" t="s">
        <v>181</v>
      </c>
      <c r="F247" s="211"/>
      <c r="G247" s="211"/>
      <c r="H247" s="211"/>
      <c r="I247" s="211"/>
      <c r="J247" s="211"/>
      <c r="K247" s="208">
        <v>57.407407407407405</v>
      </c>
      <c r="L247" s="208">
        <v>76.829268292682926</v>
      </c>
      <c r="M247" s="280">
        <v>86.79245283018868</v>
      </c>
      <c r="N247" s="209">
        <f t="shared" si="14"/>
        <v>3</v>
      </c>
      <c r="O247" s="209" t="s">
        <v>142</v>
      </c>
      <c r="P247" s="209" t="s">
        <v>142</v>
      </c>
      <c r="Q247" s="228">
        <f t="shared" si="20"/>
        <v>9.9631845375057537</v>
      </c>
    </row>
    <row r="248" spans="1:17" s="20" customFormat="1" hidden="1" x14ac:dyDescent="0.25">
      <c r="A248" s="210">
        <v>198</v>
      </c>
      <c r="B248" s="206" t="s">
        <v>12</v>
      </c>
      <c r="C248" s="210" t="s">
        <v>180</v>
      </c>
      <c r="D248" s="210" t="s">
        <v>12</v>
      </c>
      <c r="E248" s="207" t="s">
        <v>421</v>
      </c>
      <c r="F248" s="211"/>
      <c r="G248" s="211"/>
      <c r="H248" s="211"/>
      <c r="I248" s="211"/>
      <c r="J248" s="211"/>
      <c r="K248" s="208">
        <v>41.45873320537428</v>
      </c>
      <c r="L248" s="208"/>
      <c r="M248" s="278">
        <v>28.125</v>
      </c>
      <c r="N248" s="209">
        <f t="shared" si="14"/>
        <v>2</v>
      </c>
      <c r="O248" s="209" t="s">
        <v>142</v>
      </c>
      <c r="P248" s="209" t="s">
        <v>142</v>
      </c>
      <c r="Q248" s="49"/>
    </row>
    <row r="249" spans="1:17" s="20" customFormat="1" ht="25.5" hidden="1" x14ac:dyDescent="0.25">
      <c r="A249" s="210">
        <v>265</v>
      </c>
      <c r="B249" s="206" t="s">
        <v>12</v>
      </c>
      <c r="C249" s="210" t="s">
        <v>180</v>
      </c>
      <c r="D249" s="210"/>
      <c r="E249" s="207" t="s">
        <v>383</v>
      </c>
      <c r="F249" s="211"/>
      <c r="G249" s="211"/>
      <c r="H249" s="211"/>
      <c r="I249" s="211"/>
      <c r="J249" s="211"/>
      <c r="K249" s="208">
        <v>10.175438596491228</v>
      </c>
      <c r="L249" s="208"/>
      <c r="M249" s="278"/>
      <c r="N249" s="209">
        <f t="shared" si="14"/>
        <v>1</v>
      </c>
      <c r="O249" s="209" t="s">
        <v>142</v>
      </c>
      <c r="P249" s="209" t="s">
        <v>142</v>
      </c>
      <c r="Q249" s="49"/>
    </row>
    <row r="250" spans="1:17" s="20" customFormat="1" ht="25.5" hidden="1" x14ac:dyDescent="0.25">
      <c r="A250" s="213">
        <v>257</v>
      </c>
      <c r="B250" s="214" t="s">
        <v>39</v>
      </c>
      <c r="C250" s="213" t="s">
        <v>196</v>
      </c>
      <c r="D250" s="213" t="s">
        <v>39</v>
      </c>
      <c r="E250" s="215" t="s">
        <v>462</v>
      </c>
      <c r="F250" s="216"/>
      <c r="G250" s="216"/>
      <c r="H250" s="216"/>
      <c r="I250" s="216"/>
      <c r="J250" s="216">
        <v>8.3333333333333321</v>
      </c>
      <c r="K250" s="217"/>
      <c r="L250" s="217"/>
      <c r="M250" s="279"/>
      <c r="N250" s="218">
        <f t="shared" si="14"/>
        <v>1</v>
      </c>
      <c r="O250" s="218" t="s">
        <v>142</v>
      </c>
      <c r="P250" s="218" t="s">
        <v>343</v>
      </c>
      <c r="Q250" s="49"/>
    </row>
    <row r="251" spans="1:17" s="20" customFormat="1" ht="25.5" hidden="1" x14ac:dyDescent="0.25">
      <c r="A251" s="213">
        <v>183</v>
      </c>
      <c r="B251" s="214" t="s">
        <v>375</v>
      </c>
      <c r="C251" s="213" t="s">
        <v>184</v>
      </c>
      <c r="D251" s="213" t="s">
        <v>44</v>
      </c>
      <c r="E251" s="215" t="s">
        <v>469</v>
      </c>
      <c r="F251" s="216"/>
      <c r="G251" s="216">
        <v>8.3333333333333321</v>
      </c>
      <c r="H251" s="216"/>
      <c r="I251" s="216"/>
      <c r="J251" s="216"/>
      <c r="K251" s="217"/>
      <c r="L251" s="217">
        <v>20</v>
      </c>
      <c r="M251" s="279"/>
      <c r="N251" s="218">
        <f t="shared" si="14"/>
        <v>2</v>
      </c>
      <c r="O251" s="218" t="s">
        <v>142</v>
      </c>
      <c r="P251" s="218" t="s">
        <v>343</v>
      </c>
      <c r="Q251" s="49"/>
    </row>
    <row r="252" spans="1:17" s="20" customFormat="1" ht="25.5" hidden="1" x14ac:dyDescent="0.25">
      <c r="A252" s="213">
        <v>214</v>
      </c>
      <c r="B252" s="214" t="s">
        <v>375</v>
      </c>
      <c r="C252" s="213" t="s">
        <v>184</v>
      </c>
      <c r="D252" s="213" t="s">
        <v>44</v>
      </c>
      <c r="E252" s="215" t="s">
        <v>449</v>
      </c>
      <c r="F252" s="216"/>
      <c r="G252" s="216">
        <v>0</v>
      </c>
      <c r="H252" s="216"/>
      <c r="I252" s="216"/>
      <c r="J252" s="216"/>
      <c r="K252" s="217"/>
      <c r="L252" s="217"/>
      <c r="M252" s="279"/>
      <c r="N252" s="218">
        <f t="shared" si="14"/>
        <v>1</v>
      </c>
      <c r="O252" s="218" t="s">
        <v>142</v>
      </c>
      <c r="P252" s="218" t="s">
        <v>343</v>
      </c>
      <c r="Q252" s="49"/>
    </row>
    <row r="253" spans="1:17" s="20" customFormat="1" hidden="1" x14ac:dyDescent="0.25">
      <c r="A253" s="213">
        <v>273</v>
      </c>
      <c r="B253" s="214" t="s">
        <v>375</v>
      </c>
      <c r="C253" s="213" t="s">
        <v>184</v>
      </c>
      <c r="D253" s="213"/>
      <c r="E253" s="215" t="s">
        <v>353</v>
      </c>
      <c r="F253" s="216"/>
      <c r="G253" s="216"/>
      <c r="H253" s="216"/>
      <c r="I253" s="216"/>
      <c r="J253" s="216"/>
      <c r="K253" s="217"/>
      <c r="L253" s="217">
        <v>6.5217391304347823</v>
      </c>
      <c r="M253" s="279"/>
      <c r="N253" s="218">
        <f t="shared" si="14"/>
        <v>1</v>
      </c>
      <c r="O253" s="218" t="s">
        <v>142</v>
      </c>
      <c r="P253" s="218" t="s">
        <v>343</v>
      </c>
      <c r="Q253" s="49"/>
    </row>
    <row r="254" spans="1:17" s="20" customFormat="1" hidden="1" x14ac:dyDescent="0.25">
      <c r="A254" s="213">
        <v>177</v>
      </c>
      <c r="B254" s="214" t="s">
        <v>375</v>
      </c>
      <c r="C254" s="213" t="s">
        <v>184</v>
      </c>
      <c r="D254" s="213" t="s">
        <v>44</v>
      </c>
      <c r="E254" s="215" t="s">
        <v>450</v>
      </c>
      <c r="F254" s="216"/>
      <c r="G254" s="216">
        <v>4.5454545454545459</v>
      </c>
      <c r="H254" s="216"/>
      <c r="I254" s="216"/>
      <c r="J254" s="216"/>
      <c r="K254" s="217"/>
      <c r="L254" s="217"/>
      <c r="M254" s="279"/>
      <c r="N254" s="218">
        <f t="shared" si="14"/>
        <v>1</v>
      </c>
      <c r="O254" s="218" t="s">
        <v>142</v>
      </c>
      <c r="P254" s="218" t="s">
        <v>343</v>
      </c>
      <c r="Q254" s="49"/>
    </row>
    <row r="255" spans="1:17" s="20" customFormat="1" ht="25.5" hidden="1" x14ac:dyDescent="0.25">
      <c r="A255" s="213">
        <v>181</v>
      </c>
      <c r="B255" s="214" t="s">
        <v>375</v>
      </c>
      <c r="C255" s="213" t="s">
        <v>184</v>
      </c>
      <c r="D255" s="213" t="s">
        <v>44</v>
      </c>
      <c r="E255" s="215" t="s">
        <v>458</v>
      </c>
      <c r="F255" s="216"/>
      <c r="G255" s="216">
        <v>6.25</v>
      </c>
      <c r="H255" s="216"/>
      <c r="I255" s="216"/>
      <c r="J255" s="216"/>
      <c r="K255" s="217"/>
      <c r="L255" s="217"/>
      <c r="M255" s="279"/>
      <c r="N255" s="218">
        <f t="shared" si="14"/>
        <v>1</v>
      </c>
      <c r="O255" s="218" t="s">
        <v>142</v>
      </c>
      <c r="P255" s="218" t="s">
        <v>343</v>
      </c>
      <c r="Q255" s="49"/>
    </row>
    <row r="256" spans="1:17" s="20" customFormat="1" hidden="1" x14ac:dyDescent="0.25">
      <c r="A256" s="213">
        <v>184</v>
      </c>
      <c r="B256" s="214" t="s">
        <v>375</v>
      </c>
      <c r="C256" s="213" t="s">
        <v>184</v>
      </c>
      <c r="D256" s="213" t="s">
        <v>44</v>
      </c>
      <c r="E256" s="215" t="s">
        <v>474</v>
      </c>
      <c r="F256" s="216"/>
      <c r="G256" s="216">
        <v>3.5398230088495577</v>
      </c>
      <c r="H256" s="216"/>
      <c r="I256" s="216"/>
      <c r="J256" s="216"/>
      <c r="K256" s="217"/>
      <c r="L256" s="217"/>
      <c r="M256" s="279"/>
      <c r="N256" s="218">
        <f t="shared" si="14"/>
        <v>1</v>
      </c>
      <c r="O256" s="218" t="s">
        <v>142</v>
      </c>
      <c r="P256" s="218" t="s">
        <v>343</v>
      </c>
      <c r="Q256" s="49"/>
    </row>
    <row r="257" spans="1:17" s="20" customFormat="1" ht="25.5" hidden="1" x14ac:dyDescent="0.25">
      <c r="A257" s="213">
        <v>187</v>
      </c>
      <c r="B257" s="214" t="s">
        <v>375</v>
      </c>
      <c r="C257" s="213" t="s">
        <v>184</v>
      </c>
      <c r="D257" s="213" t="s">
        <v>44</v>
      </c>
      <c r="E257" s="215" t="s">
        <v>481</v>
      </c>
      <c r="F257" s="216"/>
      <c r="G257" s="216">
        <v>8.3333333333333321</v>
      </c>
      <c r="H257" s="216"/>
      <c r="I257" s="216"/>
      <c r="J257" s="216"/>
      <c r="K257" s="217"/>
      <c r="L257" s="217"/>
      <c r="M257" s="279"/>
      <c r="N257" s="218">
        <f t="shared" si="14"/>
        <v>1</v>
      </c>
      <c r="O257" s="218" t="s">
        <v>142</v>
      </c>
      <c r="P257" s="218" t="s">
        <v>343</v>
      </c>
      <c r="Q257" s="49"/>
    </row>
    <row r="258" spans="1:17" s="20" customFormat="1" hidden="1" x14ac:dyDescent="0.25">
      <c r="A258" s="213">
        <v>199</v>
      </c>
      <c r="B258" s="214" t="s">
        <v>375</v>
      </c>
      <c r="C258" s="213" t="s">
        <v>184</v>
      </c>
      <c r="D258" s="213" t="s">
        <v>44</v>
      </c>
      <c r="E258" s="215" t="s">
        <v>482</v>
      </c>
      <c r="F258" s="216"/>
      <c r="G258" s="216">
        <v>14.285714285714285</v>
      </c>
      <c r="H258" s="216"/>
      <c r="I258" s="216"/>
      <c r="J258" s="216"/>
      <c r="K258" s="217"/>
      <c r="L258" s="217"/>
      <c r="M258" s="279"/>
      <c r="N258" s="218">
        <f t="shared" ref="N258:N321" si="21">COUNT(F258:M258)</f>
        <v>1</v>
      </c>
      <c r="O258" s="218" t="s">
        <v>142</v>
      </c>
      <c r="P258" s="218" t="s">
        <v>343</v>
      </c>
      <c r="Q258" s="49"/>
    </row>
    <row r="259" spans="1:17" s="20" customFormat="1" ht="25.5" hidden="1" x14ac:dyDescent="0.25">
      <c r="A259" s="213">
        <v>188</v>
      </c>
      <c r="B259" s="214" t="s">
        <v>375</v>
      </c>
      <c r="C259" s="213" t="s">
        <v>184</v>
      </c>
      <c r="D259" s="213" t="s">
        <v>44</v>
      </c>
      <c r="E259" s="215" t="s">
        <v>483</v>
      </c>
      <c r="F259" s="216"/>
      <c r="G259" s="216">
        <v>10.526315789473683</v>
      </c>
      <c r="H259" s="216"/>
      <c r="I259" s="216"/>
      <c r="J259" s="216"/>
      <c r="K259" s="217"/>
      <c r="L259" s="217"/>
      <c r="M259" s="279"/>
      <c r="N259" s="218">
        <f t="shared" si="21"/>
        <v>1</v>
      </c>
      <c r="O259" s="218" t="s">
        <v>142</v>
      </c>
      <c r="P259" s="218" t="s">
        <v>343</v>
      </c>
      <c r="Q259" s="49"/>
    </row>
    <row r="260" spans="1:17" s="20" customFormat="1" hidden="1" x14ac:dyDescent="0.25">
      <c r="A260" s="213">
        <v>215</v>
      </c>
      <c r="B260" s="214" t="s">
        <v>375</v>
      </c>
      <c r="C260" s="213" t="s">
        <v>184</v>
      </c>
      <c r="D260" s="213"/>
      <c r="E260" s="215" t="s">
        <v>472</v>
      </c>
      <c r="F260" s="216"/>
      <c r="G260" s="216"/>
      <c r="H260" s="216"/>
      <c r="I260" s="216"/>
      <c r="J260" s="216"/>
      <c r="K260" s="217"/>
      <c r="L260" s="217"/>
      <c r="M260" s="279"/>
      <c r="N260" s="218">
        <f t="shared" si="21"/>
        <v>0</v>
      </c>
      <c r="O260" s="218" t="s">
        <v>142</v>
      </c>
      <c r="P260" s="218" t="s">
        <v>343</v>
      </c>
      <c r="Q260" s="49"/>
    </row>
    <row r="261" spans="1:17" s="20" customFormat="1" hidden="1" x14ac:dyDescent="0.25">
      <c r="A261" s="213">
        <v>253</v>
      </c>
      <c r="B261" s="214" t="s">
        <v>12</v>
      </c>
      <c r="C261" s="213" t="s">
        <v>221</v>
      </c>
      <c r="D261" s="213"/>
      <c r="E261" s="215" t="s">
        <v>465</v>
      </c>
      <c r="F261" s="216"/>
      <c r="G261" s="216"/>
      <c r="H261" s="216"/>
      <c r="I261" s="216"/>
      <c r="J261" s="216"/>
      <c r="K261" s="217"/>
      <c r="L261" s="217"/>
      <c r="M261" s="279"/>
      <c r="N261" s="218">
        <f t="shared" si="21"/>
        <v>0</v>
      </c>
      <c r="O261" s="218" t="s">
        <v>142</v>
      </c>
      <c r="P261" s="218" t="s">
        <v>343</v>
      </c>
      <c r="Q261" s="49"/>
    </row>
    <row r="262" spans="1:17" s="20" customFormat="1" hidden="1" x14ac:dyDescent="0.25">
      <c r="A262" s="213">
        <v>138</v>
      </c>
      <c r="B262" s="214" t="s">
        <v>12</v>
      </c>
      <c r="C262" s="213" t="s">
        <v>225</v>
      </c>
      <c r="D262" s="213" t="s">
        <v>12</v>
      </c>
      <c r="E262" s="215" t="s">
        <v>471</v>
      </c>
      <c r="F262" s="216">
        <v>16.265060240963855</v>
      </c>
      <c r="G262" s="216">
        <v>26.451612903225808</v>
      </c>
      <c r="H262" s="216"/>
      <c r="I262" s="216"/>
      <c r="J262" s="216"/>
      <c r="K262" s="217"/>
      <c r="L262" s="217"/>
      <c r="M262" s="279"/>
      <c r="N262" s="218">
        <f t="shared" si="21"/>
        <v>2</v>
      </c>
      <c r="O262" s="218" t="s">
        <v>142</v>
      </c>
      <c r="P262" s="218" t="s">
        <v>343</v>
      </c>
      <c r="Q262" s="49"/>
    </row>
    <row r="263" spans="1:17" s="20" customFormat="1" hidden="1" x14ac:dyDescent="0.25">
      <c r="A263" s="213">
        <v>165</v>
      </c>
      <c r="B263" s="214" t="s">
        <v>8</v>
      </c>
      <c r="C263" s="213" t="s">
        <v>205</v>
      </c>
      <c r="D263" s="213" t="s">
        <v>8</v>
      </c>
      <c r="E263" s="215" t="s">
        <v>463</v>
      </c>
      <c r="F263" s="216"/>
      <c r="G263" s="216">
        <v>12.5</v>
      </c>
      <c r="H263" s="216"/>
      <c r="I263" s="216">
        <v>0</v>
      </c>
      <c r="J263" s="216"/>
      <c r="K263" s="217"/>
      <c r="L263" s="217"/>
      <c r="M263" s="279"/>
      <c r="N263" s="218">
        <f t="shared" si="21"/>
        <v>2</v>
      </c>
      <c r="O263" s="218" t="s">
        <v>142</v>
      </c>
      <c r="P263" s="218" t="s">
        <v>343</v>
      </c>
      <c r="Q263" s="49"/>
    </row>
    <row r="264" spans="1:17" s="20" customFormat="1" hidden="1" x14ac:dyDescent="0.25">
      <c r="A264" s="213">
        <v>163</v>
      </c>
      <c r="B264" s="214" t="s">
        <v>8</v>
      </c>
      <c r="C264" s="213" t="s">
        <v>205</v>
      </c>
      <c r="D264" s="213" t="s">
        <v>8</v>
      </c>
      <c r="E264" s="215" t="s">
        <v>466</v>
      </c>
      <c r="F264" s="216"/>
      <c r="G264" s="216">
        <v>75</v>
      </c>
      <c r="H264" s="216">
        <v>20</v>
      </c>
      <c r="I264" s="216"/>
      <c r="J264" s="216"/>
      <c r="K264" s="217"/>
      <c r="L264" s="217"/>
      <c r="M264" s="279"/>
      <c r="N264" s="218">
        <f t="shared" si="21"/>
        <v>2</v>
      </c>
      <c r="O264" s="218" t="s">
        <v>142</v>
      </c>
      <c r="P264" s="218" t="s">
        <v>343</v>
      </c>
      <c r="Q264" s="49"/>
    </row>
    <row r="265" spans="1:17" s="20" customFormat="1" ht="25.5" hidden="1" x14ac:dyDescent="0.25">
      <c r="A265" s="213">
        <v>162</v>
      </c>
      <c r="B265" s="214" t="s">
        <v>8</v>
      </c>
      <c r="C265" s="213" t="s">
        <v>205</v>
      </c>
      <c r="D265" s="213" t="s">
        <v>8</v>
      </c>
      <c r="E265" s="215" t="s">
        <v>667</v>
      </c>
      <c r="F265" s="216"/>
      <c r="G265" s="216">
        <v>66.666666666666657</v>
      </c>
      <c r="H265" s="216"/>
      <c r="I265" s="216"/>
      <c r="J265" s="216"/>
      <c r="K265" s="217"/>
      <c r="L265" s="217"/>
      <c r="M265" s="279"/>
      <c r="N265" s="218">
        <f t="shared" si="21"/>
        <v>1</v>
      </c>
      <c r="O265" s="218" t="s">
        <v>142</v>
      </c>
      <c r="P265" s="218" t="s">
        <v>343</v>
      </c>
      <c r="Q265" s="49"/>
    </row>
    <row r="266" spans="1:17" s="20" customFormat="1" hidden="1" x14ac:dyDescent="0.25">
      <c r="A266" s="213">
        <v>133</v>
      </c>
      <c r="B266" s="214" t="s">
        <v>8</v>
      </c>
      <c r="C266" s="213" t="s">
        <v>205</v>
      </c>
      <c r="D266" s="213" t="s">
        <v>8</v>
      </c>
      <c r="E266" s="215" t="s">
        <v>454</v>
      </c>
      <c r="F266" s="216"/>
      <c r="G266" s="216">
        <v>31.818181818181817</v>
      </c>
      <c r="H266" s="216"/>
      <c r="I266" s="216"/>
      <c r="J266" s="216"/>
      <c r="K266" s="217"/>
      <c r="L266" s="217"/>
      <c r="M266" s="279"/>
      <c r="N266" s="218">
        <f t="shared" si="21"/>
        <v>1</v>
      </c>
      <c r="O266" s="218" t="s">
        <v>142</v>
      </c>
      <c r="P266" s="218" t="s">
        <v>343</v>
      </c>
      <c r="Q266" s="49"/>
    </row>
    <row r="267" spans="1:17" s="20" customFormat="1" hidden="1" x14ac:dyDescent="0.25">
      <c r="A267" s="213">
        <v>135</v>
      </c>
      <c r="B267" s="214" t="s">
        <v>8</v>
      </c>
      <c r="C267" s="213" t="s">
        <v>205</v>
      </c>
      <c r="D267" s="213" t="s">
        <v>8</v>
      </c>
      <c r="E267" s="215" t="s">
        <v>460</v>
      </c>
      <c r="F267" s="216">
        <v>10.526315789473683</v>
      </c>
      <c r="G267" s="216"/>
      <c r="H267" s="216"/>
      <c r="I267" s="216"/>
      <c r="J267" s="216"/>
      <c r="K267" s="217"/>
      <c r="L267" s="217"/>
      <c r="M267" s="279"/>
      <c r="N267" s="218">
        <f t="shared" si="21"/>
        <v>1</v>
      </c>
      <c r="O267" s="218" t="s">
        <v>142</v>
      </c>
      <c r="P267" s="218" t="s">
        <v>343</v>
      </c>
      <c r="Q267" s="49"/>
    </row>
    <row r="268" spans="1:17" s="20" customFormat="1" ht="25.5" hidden="1" x14ac:dyDescent="0.25">
      <c r="A268" s="213">
        <v>141</v>
      </c>
      <c r="B268" s="214" t="s">
        <v>8</v>
      </c>
      <c r="C268" s="213" t="s">
        <v>205</v>
      </c>
      <c r="D268" s="213" t="s">
        <v>8</v>
      </c>
      <c r="E268" s="215" t="s">
        <v>475</v>
      </c>
      <c r="F268" s="216">
        <v>0</v>
      </c>
      <c r="G268" s="216"/>
      <c r="H268" s="216"/>
      <c r="I268" s="216"/>
      <c r="J268" s="216"/>
      <c r="K268" s="217"/>
      <c r="L268" s="217"/>
      <c r="M268" s="279"/>
      <c r="N268" s="218">
        <f t="shared" si="21"/>
        <v>1</v>
      </c>
      <c r="O268" s="218" t="s">
        <v>142</v>
      </c>
      <c r="P268" s="218" t="s">
        <v>343</v>
      </c>
      <c r="Q268" s="49"/>
    </row>
    <row r="269" spans="1:17" s="20" customFormat="1" hidden="1" x14ac:dyDescent="0.25">
      <c r="A269" s="213">
        <v>139</v>
      </c>
      <c r="B269" s="214" t="s">
        <v>8</v>
      </c>
      <c r="C269" s="213" t="s">
        <v>205</v>
      </c>
      <c r="D269" s="213" t="s">
        <v>8</v>
      </c>
      <c r="E269" s="215" t="s">
        <v>479</v>
      </c>
      <c r="F269" s="216">
        <v>0</v>
      </c>
      <c r="G269" s="216"/>
      <c r="H269" s="216"/>
      <c r="I269" s="216"/>
      <c r="J269" s="216"/>
      <c r="K269" s="217"/>
      <c r="L269" s="217"/>
      <c r="M269" s="279"/>
      <c r="N269" s="218">
        <f t="shared" si="21"/>
        <v>1</v>
      </c>
      <c r="O269" s="218" t="s">
        <v>142</v>
      </c>
      <c r="P269" s="218" t="s">
        <v>343</v>
      </c>
      <c r="Q269" s="49"/>
    </row>
    <row r="270" spans="1:17" s="20" customFormat="1" hidden="1" x14ac:dyDescent="0.25">
      <c r="A270" s="213">
        <v>140</v>
      </c>
      <c r="B270" s="214" t="s">
        <v>8</v>
      </c>
      <c r="C270" s="213" t="s">
        <v>205</v>
      </c>
      <c r="D270" s="213" t="s">
        <v>8</v>
      </c>
      <c r="E270" s="215" t="s">
        <v>447</v>
      </c>
      <c r="F270" s="216"/>
      <c r="G270" s="216"/>
      <c r="H270" s="216"/>
      <c r="I270" s="216"/>
      <c r="J270" s="216"/>
      <c r="K270" s="217"/>
      <c r="L270" s="217"/>
      <c r="M270" s="279"/>
      <c r="N270" s="218">
        <f t="shared" si="21"/>
        <v>0</v>
      </c>
      <c r="O270" s="218" t="s">
        <v>142</v>
      </c>
      <c r="P270" s="218" t="s">
        <v>343</v>
      </c>
      <c r="Q270" s="49"/>
    </row>
    <row r="271" spans="1:17" s="20" customFormat="1" hidden="1" x14ac:dyDescent="0.25">
      <c r="A271" s="213">
        <v>81</v>
      </c>
      <c r="B271" s="214" t="s">
        <v>96</v>
      </c>
      <c r="C271" s="213" t="s">
        <v>205</v>
      </c>
      <c r="D271" s="213"/>
      <c r="E271" s="215" t="s">
        <v>461</v>
      </c>
      <c r="F271" s="216"/>
      <c r="G271" s="216"/>
      <c r="H271" s="216"/>
      <c r="I271" s="216"/>
      <c r="J271" s="216"/>
      <c r="K271" s="217"/>
      <c r="L271" s="217"/>
      <c r="M271" s="279"/>
      <c r="N271" s="218">
        <f t="shared" si="21"/>
        <v>0</v>
      </c>
      <c r="O271" s="218" t="s">
        <v>142</v>
      </c>
      <c r="P271" s="218" t="s">
        <v>343</v>
      </c>
      <c r="Q271" s="49"/>
    </row>
    <row r="272" spans="1:17" s="20" customFormat="1" hidden="1" x14ac:dyDescent="0.25">
      <c r="A272" s="213">
        <v>57</v>
      </c>
      <c r="B272" s="214" t="s">
        <v>8</v>
      </c>
      <c r="C272" s="213" t="s">
        <v>205</v>
      </c>
      <c r="D272" s="213"/>
      <c r="E272" s="215" t="s">
        <v>464</v>
      </c>
      <c r="F272" s="216"/>
      <c r="G272" s="216"/>
      <c r="H272" s="216"/>
      <c r="I272" s="216"/>
      <c r="J272" s="216"/>
      <c r="K272" s="217"/>
      <c r="L272" s="217"/>
      <c r="M272" s="279"/>
      <c r="N272" s="218">
        <f t="shared" si="21"/>
        <v>0</v>
      </c>
      <c r="O272" s="218" t="s">
        <v>142</v>
      </c>
      <c r="P272" s="218" t="s">
        <v>343</v>
      </c>
      <c r="Q272" s="49"/>
    </row>
    <row r="273" spans="1:17" s="20" customFormat="1" hidden="1" x14ac:dyDescent="0.25">
      <c r="A273" s="213">
        <v>277</v>
      </c>
      <c r="B273" s="214" t="s">
        <v>8</v>
      </c>
      <c r="C273" s="213" t="s">
        <v>178</v>
      </c>
      <c r="D273" s="213"/>
      <c r="E273" s="215" t="s">
        <v>440</v>
      </c>
      <c r="F273" s="216"/>
      <c r="G273" s="216"/>
      <c r="H273" s="216"/>
      <c r="I273" s="216"/>
      <c r="J273" s="216"/>
      <c r="K273" s="217">
        <v>35.802469135802468</v>
      </c>
      <c r="L273" s="217"/>
      <c r="M273" s="279"/>
      <c r="N273" s="218">
        <f t="shared" si="21"/>
        <v>1</v>
      </c>
      <c r="O273" s="218" t="s">
        <v>142</v>
      </c>
      <c r="P273" s="218" t="s">
        <v>234</v>
      </c>
      <c r="Q273" s="49"/>
    </row>
    <row r="274" spans="1:17" s="20" customFormat="1" ht="25.5" hidden="1" x14ac:dyDescent="0.25">
      <c r="A274" s="213">
        <v>255</v>
      </c>
      <c r="B274" s="214" t="s">
        <v>47</v>
      </c>
      <c r="C274" s="213" t="s">
        <v>176</v>
      </c>
      <c r="D274" s="213" t="s">
        <v>47</v>
      </c>
      <c r="E274" s="215" t="s">
        <v>325</v>
      </c>
      <c r="F274" s="216"/>
      <c r="G274" s="216"/>
      <c r="H274" s="216"/>
      <c r="I274" s="216">
        <v>15.789473684210526</v>
      </c>
      <c r="J274" s="216"/>
      <c r="K274" s="217">
        <v>20.12779552715655</v>
      </c>
      <c r="L274" s="217">
        <v>28.571428571428569</v>
      </c>
      <c r="M274" s="279">
        <v>26.602564102564102</v>
      </c>
      <c r="N274" s="218">
        <f t="shared" si="21"/>
        <v>4</v>
      </c>
      <c r="O274" s="218" t="s">
        <v>142</v>
      </c>
      <c r="P274" s="218" t="s">
        <v>234</v>
      </c>
      <c r="Q274" s="228"/>
    </row>
    <row r="275" spans="1:17" s="20" customFormat="1" hidden="1" x14ac:dyDescent="0.25">
      <c r="A275" s="213">
        <v>428</v>
      </c>
      <c r="B275" s="214" t="s">
        <v>47</v>
      </c>
      <c r="C275" s="213" t="s">
        <v>176</v>
      </c>
      <c r="D275" s="213"/>
      <c r="E275" s="215" t="s">
        <v>658</v>
      </c>
      <c r="F275" s="216"/>
      <c r="G275" s="216"/>
      <c r="H275" s="216"/>
      <c r="I275" s="216"/>
      <c r="J275" s="216"/>
      <c r="K275" s="217"/>
      <c r="L275" s="217"/>
      <c r="M275" s="279">
        <v>6.9767441860465116</v>
      </c>
      <c r="N275" s="218">
        <f t="shared" si="21"/>
        <v>1</v>
      </c>
      <c r="O275" s="218" t="s">
        <v>142</v>
      </c>
      <c r="P275" s="218" t="s">
        <v>234</v>
      </c>
      <c r="Q275" s="49"/>
    </row>
    <row r="276" spans="1:17" s="20" customFormat="1" hidden="1" x14ac:dyDescent="0.25">
      <c r="A276" s="213">
        <v>231</v>
      </c>
      <c r="B276" s="214" t="s">
        <v>39</v>
      </c>
      <c r="C276" s="213" t="s">
        <v>196</v>
      </c>
      <c r="D276" s="213" t="s">
        <v>39</v>
      </c>
      <c r="E276" s="215" t="s">
        <v>306</v>
      </c>
      <c r="F276" s="216"/>
      <c r="G276" s="216"/>
      <c r="H276" s="216">
        <v>59.183673469387756</v>
      </c>
      <c r="I276" s="216"/>
      <c r="J276" s="216">
        <v>50</v>
      </c>
      <c r="K276" s="217">
        <v>61.111111111111114</v>
      </c>
      <c r="L276" s="217">
        <v>66.666666666666657</v>
      </c>
      <c r="M276" s="279"/>
      <c r="N276" s="218">
        <f t="shared" si="21"/>
        <v>4</v>
      </c>
      <c r="O276" s="218" t="s">
        <v>142</v>
      </c>
      <c r="P276" s="218" t="s">
        <v>234</v>
      </c>
      <c r="Q276" s="49"/>
    </row>
    <row r="277" spans="1:17" s="20" customFormat="1" hidden="1" x14ac:dyDescent="0.25">
      <c r="A277" s="213">
        <v>216</v>
      </c>
      <c r="B277" s="214" t="s">
        <v>39</v>
      </c>
      <c r="C277" s="213" t="s">
        <v>196</v>
      </c>
      <c r="D277" s="213" t="s">
        <v>39</v>
      </c>
      <c r="E277" s="215" t="s">
        <v>308</v>
      </c>
      <c r="F277" s="216"/>
      <c r="G277" s="216"/>
      <c r="H277" s="216">
        <v>15</v>
      </c>
      <c r="I277" s="216">
        <v>17.894736842105264</v>
      </c>
      <c r="J277" s="216"/>
      <c r="K277" s="217"/>
      <c r="L277" s="217">
        <v>57.664233576642332</v>
      </c>
      <c r="M277" s="279"/>
      <c r="N277" s="218">
        <f t="shared" si="21"/>
        <v>3</v>
      </c>
      <c r="O277" s="218" t="s">
        <v>142</v>
      </c>
      <c r="P277" s="218" t="s">
        <v>234</v>
      </c>
      <c r="Q277" s="49"/>
    </row>
    <row r="278" spans="1:17" s="20" customFormat="1" ht="25.5" hidden="1" x14ac:dyDescent="0.25">
      <c r="A278" s="213">
        <v>260</v>
      </c>
      <c r="B278" s="214" t="s">
        <v>39</v>
      </c>
      <c r="C278" s="213" t="s">
        <v>196</v>
      </c>
      <c r="D278" s="213"/>
      <c r="E278" s="215" t="s">
        <v>317</v>
      </c>
      <c r="F278" s="216"/>
      <c r="G278" s="216"/>
      <c r="H278" s="216"/>
      <c r="I278" s="216"/>
      <c r="J278" s="216"/>
      <c r="K278" s="217">
        <v>25.892857142857146</v>
      </c>
      <c r="L278" s="217">
        <v>41.379310344827587</v>
      </c>
      <c r="M278" s="279">
        <v>58.875739644970416</v>
      </c>
      <c r="N278" s="218">
        <f t="shared" si="21"/>
        <v>3</v>
      </c>
      <c r="O278" s="218" t="s">
        <v>142</v>
      </c>
      <c r="P278" s="218" t="s">
        <v>234</v>
      </c>
      <c r="Q278" s="228"/>
    </row>
    <row r="279" spans="1:17" s="20" customFormat="1" hidden="1" x14ac:dyDescent="0.25">
      <c r="A279" s="213">
        <v>261</v>
      </c>
      <c r="B279" s="214" t="s">
        <v>39</v>
      </c>
      <c r="C279" s="213" t="s">
        <v>196</v>
      </c>
      <c r="D279" s="213"/>
      <c r="E279" s="215" t="s">
        <v>328</v>
      </c>
      <c r="F279" s="216"/>
      <c r="G279" s="216"/>
      <c r="H279" s="216"/>
      <c r="I279" s="216"/>
      <c r="J279" s="216"/>
      <c r="K279" s="217"/>
      <c r="L279" s="217">
        <v>25</v>
      </c>
      <c r="M279" s="281">
        <v>66.666666666666657</v>
      </c>
      <c r="N279" s="218">
        <f t="shared" si="21"/>
        <v>2</v>
      </c>
      <c r="O279" s="218" t="s">
        <v>142</v>
      </c>
      <c r="P279" s="218" t="s">
        <v>234</v>
      </c>
      <c r="Q279" s="228"/>
    </row>
    <row r="280" spans="1:17" s="20" customFormat="1" ht="25.5" hidden="1" x14ac:dyDescent="0.25">
      <c r="A280" s="213">
        <v>329</v>
      </c>
      <c r="B280" s="214" t="s">
        <v>39</v>
      </c>
      <c r="C280" s="213" t="s">
        <v>196</v>
      </c>
      <c r="D280" s="213"/>
      <c r="E280" s="215" t="s">
        <v>647</v>
      </c>
      <c r="F280" s="216"/>
      <c r="G280" s="216"/>
      <c r="H280" s="216"/>
      <c r="I280" s="216"/>
      <c r="J280" s="216"/>
      <c r="K280" s="217"/>
      <c r="L280" s="217">
        <v>0</v>
      </c>
      <c r="M280" s="279">
        <v>57.142857142857139</v>
      </c>
      <c r="N280" s="218">
        <f t="shared" si="21"/>
        <v>2</v>
      </c>
      <c r="O280" s="218" t="s">
        <v>142</v>
      </c>
      <c r="P280" s="218" t="s">
        <v>234</v>
      </c>
      <c r="Q280" s="228"/>
    </row>
    <row r="281" spans="1:17" s="20" customFormat="1" ht="25.5" hidden="1" x14ac:dyDescent="0.25">
      <c r="A281" s="213">
        <v>302</v>
      </c>
      <c r="B281" s="214" t="s">
        <v>39</v>
      </c>
      <c r="C281" s="213" t="s">
        <v>196</v>
      </c>
      <c r="D281" s="213"/>
      <c r="E281" s="215" t="s">
        <v>323</v>
      </c>
      <c r="F281" s="216"/>
      <c r="G281" s="216"/>
      <c r="H281" s="216"/>
      <c r="I281" s="216"/>
      <c r="J281" s="216"/>
      <c r="K281" s="217"/>
      <c r="L281" s="217">
        <v>33.333333333333329</v>
      </c>
      <c r="M281" s="281">
        <v>100</v>
      </c>
      <c r="N281" s="218">
        <f t="shared" si="21"/>
        <v>2</v>
      </c>
      <c r="O281" s="218" t="s">
        <v>142</v>
      </c>
      <c r="P281" s="218" t="s">
        <v>234</v>
      </c>
      <c r="Q281" s="228"/>
    </row>
    <row r="282" spans="1:17" s="20" customFormat="1" hidden="1" x14ac:dyDescent="0.25">
      <c r="A282" s="213">
        <v>291</v>
      </c>
      <c r="B282" s="214" t="s">
        <v>39</v>
      </c>
      <c r="C282" s="213" t="s">
        <v>196</v>
      </c>
      <c r="D282" s="213"/>
      <c r="E282" s="215" t="s">
        <v>311</v>
      </c>
      <c r="F282" s="216"/>
      <c r="G282" s="216"/>
      <c r="H282" s="216"/>
      <c r="I282" s="216"/>
      <c r="J282" s="216"/>
      <c r="K282" s="217"/>
      <c r="L282" s="217">
        <v>50</v>
      </c>
      <c r="M282" s="279">
        <v>40</v>
      </c>
      <c r="N282" s="218">
        <f t="shared" si="21"/>
        <v>2</v>
      </c>
      <c r="O282" s="218" t="s">
        <v>142</v>
      </c>
      <c r="P282" s="218" t="s">
        <v>234</v>
      </c>
      <c r="Q282" s="228"/>
    </row>
    <row r="283" spans="1:17" s="20" customFormat="1" hidden="1" x14ac:dyDescent="0.25">
      <c r="A283" s="213">
        <v>281</v>
      </c>
      <c r="B283" s="214" t="s">
        <v>39</v>
      </c>
      <c r="C283" s="213" t="s">
        <v>196</v>
      </c>
      <c r="D283" s="213"/>
      <c r="E283" s="215" t="s">
        <v>336</v>
      </c>
      <c r="F283" s="216"/>
      <c r="G283" s="216"/>
      <c r="H283" s="216"/>
      <c r="I283" s="216"/>
      <c r="J283" s="216"/>
      <c r="K283" s="217"/>
      <c r="L283" s="217">
        <v>11.842105263157894</v>
      </c>
      <c r="M283" s="279">
        <v>23.809523809523807</v>
      </c>
      <c r="N283" s="218">
        <f t="shared" si="21"/>
        <v>2</v>
      </c>
      <c r="O283" s="218" t="s">
        <v>142</v>
      </c>
      <c r="P283" s="218" t="s">
        <v>234</v>
      </c>
      <c r="Q283" s="228"/>
    </row>
    <row r="284" spans="1:17" s="20" customFormat="1" hidden="1" x14ac:dyDescent="0.25">
      <c r="A284" s="213">
        <v>292</v>
      </c>
      <c r="B284" s="214" t="s">
        <v>39</v>
      </c>
      <c r="C284" s="213" t="s">
        <v>196</v>
      </c>
      <c r="D284" s="213"/>
      <c r="E284" s="215" t="s">
        <v>318</v>
      </c>
      <c r="F284" s="216"/>
      <c r="G284" s="216"/>
      <c r="H284" s="216"/>
      <c r="I284" s="216"/>
      <c r="J284" s="216"/>
      <c r="K284" s="217"/>
      <c r="L284" s="217">
        <v>40.677966101694921</v>
      </c>
      <c r="M284" s="279">
        <v>46.153846153846153</v>
      </c>
      <c r="N284" s="218">
        <f t="shared" si="21"/>
        <v>2</v>
      </c>
      <c r="O284" s="218" t="s">
        <v>142</v>
      </c>
      <c r="P284" s="218" t="s">
        <v>234</v>
      </c>
      <c r="Q284" s="228"/>
    </row>
    <row r="285" spans="1:17" s="20" customFormat="1" hidden="1" x14ac:dyDescent="0.25">
      <c r="A285" s="213">
        <v>290</v>
      </c>
      <c r="B285" s="214" t="s">
        <v>39</v>
      </c>
      <c r="C285" s="213" t="s">
        <v>196</v>
      </c>
      <c r="D285" s="213"/>
      <c r="E285" s="215" t="s">
        <v>341</v>
      </c>
      <c r="F285" s="216"/>
      <c r="G285" s="216"/>
      <c r="H285" s="216"/>
      <c r="I285" s="216"/>
      <c r="J285" s="216"/>
      <c r="K285" s="217"/>
      <c r="L285" s="217">
        <v>0</v>
      </c>
      <c r="M285" s="279">
        <v>40</v>
      </c>
      <c r="N285" s="218">
        <f t="shared" si="21"/>
        <v>2</v>
      </c>
      <c r="O285" s="218" t="s">
        <v>142</v>
      </c>
      <c r="P285" s="218" t="s">
        <v>234</v>
      </c>
      <c r="Q285" s="228"/>
    </row>
    <row r="286" spans="1:17" s="20" customFormat="1" hidden="1" x14ac:dyDescent="0.25">
      <c r="A286" s="213">
        <v>279</v>
      </c>
      <c r="B286" s="213" t="s">
        <v>39</v>
      </c>
      <c r="C286" s="213" t="s">
        <v>196</v>
      </c>
      <c r="D286" s="213"/>
      <c r="E286" s="215" t="s">
        <v>315</v>
      </c>
      <c r="F286" s="216"/>
      <c r="G286" s="216"/>
      <c r="H286" s="216"/>
      <c r="I286" s="216"/>
      <c r="J286" s="216"/>
      <c r="K286" s="217"/>
      <c r="L286" s="217">
        <v>44.285714285714285</v>
      </c>
      <c r="M286" s="281">
        <v>80</v>
      </c>
      <c r="N286" s="218">
        <f t="shared" si="21"/>
        <v>2</v>
      </c>
      <c r="O286" s="218" t="s">
        <v>142</v>
      </c>
      <c r="P286" s="218" t="s">
        <v>234</v>
      </c>
      <c r="Q286" s="228"/>
    </row>
    <row r="287" spans="1:17" s="20" customFormat="1" ht="25.5" hidden="1" x14ac:dyDescent="0.25">
      <c r="A287" s="213">
        <v>299</v>
      </c>
      <c r="B287" s="213" t="s">
        <v>39</v>
      </c>
      <c r="C287" s="213" t="s">
        <v>196</v>
      </c>
      <c r="D287" s="213"/>
      <c r="E287" s="215" t="s">
        <v>326</v>
      </c>
      <c r="F287" s="216"/>
      <c r="G287" s="216"/>
      <c r="H287" s="216"/>
      <c r="I287" s="216"/>
      <c r="J287" s="216"/>
      <c r="K287" s="217"/>
      <c r="L287" s="217">
        <v>27.27272727272727</v>
      </c>
      <c r="M287" s="281">
        <v>77.777777777777786</v>
      </c>
      <c r="N287" s="218">
        <f t="shared" si="21"/>
        <v>2</v>
      </c>
      <c r="O287" s="218" t="s">
        <v>142</v>
      </c>
      <c r="P287" s="218" t="s">
        <v>234</v>
      </c>
      <c r="Q287" s="228"/>
    </row>
    <row r="288" spans="1:17" s="20" customFormat="1" hidden="1" x14ac:dyDescent="0.25">
      <c r="A288" s="213">
        <v>287</v>
      </c>
      <c r="B288" s="213" t="s">
        <v>39</v>
      </c>
      <c r="C288" s="213" t="s">
        <v>196</v>
      </c>
      <c r="D288" s="213"/>
      <c r="E288" s="215" t="s">
        <v>319</v>
      </c>
      <c r="F288" s="216"/>
      <c r="G288" s="216"/>
      <c r="H288" s="216"/>
      <c r="I288" s="216"/>
      <c r="J288" s="216"/>
      <c r="K288" s="217"/>
      <c r="L288" s="217">
        <v>40</v>
      </c>
      <c r="M288" s="281">
        <v>100</v>
      </c>
      <c r="N288" s="218">
        <f t="shared" si="21"/>
        <v>2</v>
      </c>
      <c r="O288" s="218" t="s">
        <v>142</v>
      </c>
      <c r="P288" s="218" t="s">
        <v>234</v>
      </c>
      <c r="Q288" s="228"/>
    </row>
    <row r="289" spans="1:17" s="20" customFormat="1" hidden="1" x14ac:dyDescent="0.25">
      <c r="A289" s="213">
        <v>294</v>
      </c>
      <c r="B289" s="213" t="s">
        <v>39</v>
      </c>
      <c r="C289" s="213" t="s">
        <v>196</v>
      </c>
      <c r="D289" s="213"/>
      <c r="E289" s="215" t="s">
        <v>342</v>
      </c>
      <c r="F289" s="216"/>
      <c r="G289" s="216"/>
      <c r="H289" s="216"/>
      <c r="I289" s="216"/>
      <c r="J289" s="216"/>
      <c r="K289" s="217"/>
      <c r="L289" s="217">
        <v>0</v>
      </c>
      <c r="M289" s="279">
        <v>0</v>
      </c>
      <c r="N289" s="218">
        <f t="shared" si="21"/>
        <v>2</v>
      </c>
      <c r="O289" s="218" t="s">
        <v>142</v>
      </c>
      <c r="P289" s="218" t="s">
        <v>234</v>
      </c>
      <c r="Q289" s="228"/>
    </row>
    <row r="290" spans="1:17" s="20" customFormat="1" ht="25.5" hidden="1" x14ac:dyDescent="0.25">
      <c r="A290" s="213">
        <v>288</v>
      </c>
      <c r="B290" s="213" t="s">
        <v>39</v>
      </c>
      <c r="C290" s="213" t="s">
        <v>196</v>
      </c>
      <c r="D290" s="213"/>
      <c r="E290" s="215" t="s">
        <v>333</v>
      </c>
      <c r="F290" s="216"/>
      <c r="G290" s="216"/>
      <c r="H290" s="216"/>
      <c r="I290" s="216"/>
      <c r="J290" s="216"/>
      <c r="K290" s="217"/>
      <c r="L290" s="217">
        <v>20</v>
      </c>
      <c r="M290" s="279">
        <v>19.35483870967742</v>
      </c>
      <c r="N290" s="218">
        <f t="shared" si="21"/>
        <v>2</v>
      </c>
      <c r="O290" s="218" t="s">
        <v>142</v>
      </c>
      <c r="P290" s="218" t="s">
        <v>234</v>
      </c>
      <c r="Q290" s="228"/>
    </row>
    <row r="291" spans="1:17" s="20" customFormat="1" hidden="1" x14ac:dyDescent="0.25">
      <c r="A291" s="213">
        <v>293</v>
      </c>
      <c r="B291" s="213" t="s">
        <v>39</v>
      </c>
      <c r="C291" s="213" t="s">
        <v>196</v>
      </c>
      <c r="D291" s="213"/>
      <c r="E291" s="215" t="s">
        <v>329</v>
      </c>
      <c r="F291" s="216"/>
      <c r="G291" s="216"/>
      <c r="H291" s="216"/>
      <c r="I291" s="216"/>
      <c r="J291" s="216"/>
      <c r="K291" s="217"/>
      <c r="L291" s="217">
        <v>25</v>
      </c>
      <c r="M291" s="279">
        <v>37.5</v>
      </c>
      <c r="N291" s="218">
        <f t="shared" si="21"/>
        <v>2</v>
      </c>
      <c r="O291" s="218" t="s">
        <v>142</v>
      </c>
      <c r="P291" s="218" t="s">
        <v>234</v>
      </c>
      <c r="Q291" s="228"/>
    </row>
    <row r="292" spans="1:17" s="20" customFormat="1" hidden="1" x14ac:dyDescent="0.25">
      <c r="A292" s="213">
        <v>295</v>
      </c>
      <c r="B292" s="213" t="s">
        <v>39</v>
      </c>
      <c r="C292" s="213" t="s">
        <v>196</v>
      </c>
      <c r="D292" s="213"/>
      <c r="E292" s="215" t="s">
        <v>330</v>
      </c>
      <c r="F292" s="216"/>
      <c r="G292" s="216"/>
      <c r="H292" s="216"/>
      <c r="I292" s="216"/>
      <c r="J292" s="216"/>
      <c r="K292" s="217"/>
      <c r="L292" s="217">
        <v>23.076923076923077</v>
      </c>
      <c r="M292" s="279">
        <v>0</v>
      </c>
      <c r="N292" s="218">
        <f t="shared" si="21"/>
        <v>2</v>
      </c>
      <c r="O292" s="218" t="s">
        <v>142</v>
      </c>
      <c r="P292" s="218" t="s">
        <v>234</v>
      </c>
      <c r="Q292" s="228"/>
    </row>
    <row r="293" spans="1:17" s="20" customFormat="1" hidden="1" x14ac:dyDescent="0.25">
      <c r="A293" s="213">
        <v>307</v>
      </c>
      <c r="B293" s="214" t="s">
        <v>39</v>
      </c>
      <c r="C293" s="213" t="s">
        <v>196</v>
      </c>
      <c r="D293" s="213"/>
      <c r="E293" s="215" t="s">
        <v>337</v>
      </c>
      <c r="F293" s="216"/>
      <c r="G293" s="216"/>
      <c r="H293" s="216"/>
      <c r="I293" s="216"/>
      <c r="J293" s="216"/>
      <c r="K293" s="217"/>
      <c r="L293" s="217">
        <v>10.416666666666668</v>
      </c>
      <c r="M293" s="279">
        <v>21.739130434782609</v>
      </c>
      <c r="N293" s="218">
        <f t="shared" si="21"/>
        <v>2</v>
      </c>
      <c r="O293" s="218" t="s">
        <v>142</v>
      </c>
      <c r="P293" s="218" t="s">
        <v>234</v>
      </c>
      <c r="Q293" s="228"/>
    </row>
    <row r="294" spans="1:17" s="20" customFormat="1" hidden="1" x14ac:dyDescent="0.25">
      <c r="A294" s="213">
        <v>289</v>
      </c>
      <c r="B294" s="214" t="s">
        <v>39</v>
      </c>
      <c r="C294" s="213" t="s">
        <v>196</v>
      </c>
      <c r="D294" s="213"/>
      <c r="E294" s="215" t="s">
        <v>327</v>
      </c>
      <c r="F294" s="216"/>
      <c r="G294" s="216"/>
      <c r="H294" s="216"/>
      <c r="I294" s="216"/>
      <c r="J294" s="216"/>
      <c r="K294" s="217"/>
      <c r="L294" s="217">
        <v>25.714285714285712</v>
      </c>
      <c r="M294" s="279">
        <v>44.117647058823529</v>
      </c>
      <c r="N294" s="218">
        <f t="shared" si="21"/>
        <v>2</v>
      </c>
      <c r="O294" s="218" t="s">
        <v>142</v>
      </c>
      <c r="P294" s="218" t="s">
        <v>234</v>
      </c>
      <c r="Q294" s="228"/>
    </row>
    <row r="295" spans="1:17" s="20" customFormat="1" hidden="1" x14ac:dyDescent="0.25">
      <c r="A295" s="213">
        <v>308</v>
      </c>
      <c r="B295" s="214" t="s">
        <v>39</v>
      </c>
      <c r="C295" s="213" t="s">
        <v>196</v>
      </c>
      <c r="D295" s="213"/>
      <c r="E295" s="215" t="s">
        <v>331</v>
      </c>
      <c r="F295" s="216"/>
      <c r="G295" s="216"/>
      <c r="H295" s="216"/>
      <c r="I295" s="216"/>
      <c r="J295" s="216"/>
      <c r="K295" s="217"/>
      <c r="L295" s="217">
        <v>20.833333333333336</v>
      </c>
      <c r="M295" s="279">
        <v>12.820512820512819</v>
      </c>
      <c r="N295" s="218">
        <f t="shared" si="21"/>
        <v>2</v>
      </c>
      <c r="O295" s="218" t="s">
        <v>142</v>
      </c>
      <c r="P295" s="218" t="s">
        <v>234</v>
      </c>
      <c r="Q295" s="228"/>
    </row>
    <row r="296" spans="1:17" s="20" customFormat="1" hidden="1" x14ac:dyDescent="0.25">
      <c r="A296" s="213">
        <v>286</v>
      </c>
      <c r="B296" s="214" t="s">
        <v>39</v>
      </c>
      <c r="C296" s="213" t="s">
        <v>196</v>
      </c>
      <c r="D296" s="213"/>
      <c r="E296" s="215" t="s">
        <v>304</v>
      </c>
      <c r="F296" s="216"/>
      <c r="G296" s="216"/>
      <c r="H296" s="216"/>
      <c r="I296" s="216"/>
      <c r="J296" s="216"/>
      <c r="K296" s="217"/>
      <c r="L296" s="217">
        <v>90.909090909090907</v>
      </c>
      <c r="M296" s="281">
        <v>87.5</v>
      </c>
      <c r="N296" s="218">
        <f t="shared" si="21"/>
        <v>2</v>
      </c>
      <c r="O296" s="218" t="s">
        <v>142</v>
      </c>
      <c r="P296" s="218" t="s">
        <v>234</v>
      </c>
      <c r="Q296" s="228"/>
    </row>
    <row r="297" spans="1:17" s="20" customFormat="1" hidden="1" x14ac:dyDescent="0.25">
      <c r="A297" s="213">
        <v>296</v>
      </c>
      <c r="B297" s="214" t="s">
        <v>39</v>
      </c>
      <c r="C297" s="213" t="s">
        <v>196</v>
      </c>
      <c r="D297" s="213"/>
      <c r="E297" s="215" t="s">
        <v>305</v>
      </c>
      <c r="F297" s="216"/>
      <c r="G297" s="216"/>
      <c r="H297" s="216"/>
      <c r="I297" s="216"/>
      <c r="J297" s="216"/>
      <c r="K297" s="217"/>
      <c r="L297" s="217">
        <v>70.588235294117652</v>
      </c>
      <c r="M297" s="279"/>
      <c r="N297" s="218">
        <f t="shared" si="21"/>
        <v>1</v>
      </c>
      <c r="O297" s="218" t="s">
        <v>142</v>
      </c>
      <c r="P297" s="218" t="s">
        <v>234</v>
      </c>
      <c r="Q297" s="49"/>
    </row>
    <row r="298" spans="1:17" s="20" customFormat="1" hidden="1" x14ac:dyDescent="0.25">
      <c r="A298" s="213">
        <v>300</v>
      </c>
      <c r="B298" s="214" t="s">
        <v>39</v>
      </c>
      <c r="C298" s="213" t="s">
        <v>196</v>
      </c>
      <c r="D298" s="213"/>
      <c r="E298" s="215" t="s">
        <v>339</v>
      </c>
      <c r="F298" s="216"/>
      <c r="G298" s="216"/>
      <c r="H298" s="216"/>
      <c r="I298" s="216"/>
      <c r="J298" s="216"/>
      <c r="K298" s="217"/>
      <c r="L298" s="217">
        <v>10</v>
      </c>
      <c r="M298" s="279"/>
      <c r="N298" s="218">
        <f t="shared" si="21"/>
        <v>1</v>
      </c>
      <c r="O298" s="218" t="s">
        <v>142</v>
      </c>
      <c r="P298" s="218" t="s">
        <v>234</v>
      </c>
      <c r="Q298" s="49"/>
    </row>
    <row r="299" spans="1:17" s="20" customFormat="1" hidden="1" x14ac:dyDescent="0.25">
      <c r="A299" s="213">
        <v>339</v>
      </c>
      <c r="B299" s="214" t="s">
        <v>39</v>
      </c>
      <c r="C299" s="213" t="s">
        <v>196</v>
      </c>
      <c r="D299" s="213"/>
      <c r="E299" s="215" t="s">
        <v>322</v>
      </c>
      <c r="F299" s="216"/>
      <c r="G299" s="216"/>
      <c r="H299" s="216"/>
      <c r="I299" s="216"/>
      <c r="J299" s="216"/>
      <c r="K299" s="217"/>
      <c r="L299" s="217">
        <v>33.333333333333329</v>
      </c>
      <c r="M299" s="279"/>
      <c r="N299" s="218">
        <f t="shared" si="21"/>
        <v>1</v>
      </c>
      <c r="O299" s="218" t="s">
        <v>142</v>
      </c>
      <c r="P299" s="218" t="s">
        <v>234</v>
      </c>
      <c r="Q299" s="49"/>
    </row>
    <row r="300" spans="1:17" s="20" customFormat="1" hidden="1" x14ac:dyDescent="0.25">
      <c r="A300" s="213">
        <v>306</v>
      </c>
      <c r="B300" s="214" t="s">
        <v>39</v>
      </c>
      <c r="C300" s="213" t="s">
        <v>196</v>
      </c>
      <c r="D300" s="213"/>
      <c r="E300" s="215" t="s">
        <v>338</v>
      </c>
      <c r="F300" s="216"/>
      <c r="G300" s="216"/>
      <c r="H300" s="216"/>
      <c r="I300" s="216"/>
      <c r="J300" s="216"/>
      <c r="K300" s="217"/>
      <c r="L300" s="217">
        <v>10</v>
      </c>
      <c r="M300" s="279"/>
      <c r="N300" s="218">
        <f t="shared" si="21"/>
        <v>1</v>
      </c>
      <c r="O300" s="218" t="s">
        <v>142</v>
      </c>
      <c r="P300" s="218" t="s">
        <v>234</v>
      </c>
      <c r="Q300" s="49"/>
    </row>
    <row r="301" spans="1:17" s="20" customFormat="1" ht="25.5" hidden="1" x14ac:dyDescent="0.25">
      <c r="A301" s="213">
        <v>284</v>
      </c>
      <c r="B301" s="214" t="s">
        <v>39</v>
      </c>
      <c r="C301" s="213" t="s">
        <v>196</v>
      </c>
      <c r="D301" s="213"/>
      <c r="E301" s="215" t="s">
        <v>321</v>
      </c>
      <c r="F301" s="216"/>
      <c r="G301" s="216"/>
      <c r="H301" s="216"/>
      <c r="I301" s="216"/>
      <c r="J301" s="216"/>
      <c r="K301" s="217"/>
      <c r="L301" s="217">
        <v>33.333333333333329</v>
      </c>
      <c r="M301" s="279"/>
      <c r="N301" s="218">
        <f t="shared" si="21"/>
        <v>1</v>
      </c>
      <c r="O301" s="218" t="s">
        <v>142</v>
      </c>
      <c r="P301" s="218" t="s">
        <v>234</v>
      </c>
      <c r="Q301" s="49"/>
    </row>
    <row r="302" spans="1:17" s="20" customFormat="1" hidden="1" x14ac:dyDescent="0.25">
      <c r="A302" s="213">
        <v>332</v>
      </c>
      <c r="B302" s="214" t="s">
        <v>39</v>
      </c>
      <c r="C302" s="213" t="s">
        <v>196</v>
      </c>
      <c r="D302" s="213"/>
      <c r="E302" s="215" t="s">
        <v>334</v>
      </c>
      <c r="F302" s="216"/>
      <c r="G302" s="216"/>
      <c r="H302" s="216"/>
      <c r="I302" s="216"/>
      <c r="J302" s="216"/>
      <c r="K302" s="217"/>
      <c r="L302" s="217">
        <v>17.647058823529413</v>
      </c>
      <c r="M302" s="279"/>
      <c r="N302" s="218">
        <f t="shared" si="21"/>
        <v>1</v>
      </c>
      <c r="O302" s="218" t="s">
        <v>142</v>
      </c>
      <c r="P302" s="218" t="s">
        <v>234</v>
      </c>
      <c r="Q302" s="49"/>
    </row>
    <row r="303" spans="1:17" s="20" customFormat="1" hidden="1" x14ac:dyDescent="0.25">
      <c r="A303" s="213">
        <v>304</v>
      </c>
      <c r="B303" s="214" t="s">
        <v>39</v>
      </c>
      <c r="C303" s="213" t="s">
        <v>196</v>
      </c>
      <c r="D303" s="213"/>
      <c r="E303" s="215" t="s">
        <v>503</v>
      </c>
      <c r="F303" s="216"/>
      <c r="G303" s="216"/>
      <c r="H303" s="216"/>
      <c r="I303" s="216"/>
      <c r="J303" s="216"/>
      <c r="K303" s="217"/>
      <c r="L303" s="217"/>
      <c r="M303" s="281">
        <v>78.260869565217391</v>
      </c>
      <c r="N303" s="218">
        <f t="shared" si="21"/>
        <v>1</v>
      </c>
      <c r="O303" s="218" t="s">
        <v>142</v>
      </c>
      <c r="P303" s="218" t="s">
        <v>234</v>
      </c>
      <c r="Q303" s="49"/>
    </row>
    <row r="304" spans="1:17" s="20" customFormat="1" hidden="1" x14ac:dyDescent="0.25">
      <c r="A304" s="213">
        <v>341</v>
      </c>
      <c r="B304" s="214" t="s">
        <v>39</v>
      </c>
      <c r="C304" s="213" t="s">
        <v>196</v>
      </c>
      <c r="D304" s="213"/>
      <c r="E304" s="215" t="s">
        <v>504</v>
      </c>
      <c r="F304" s="216"/>
      <c r="G304" s="216"/>
      <c r="H304" s="216"/>
      <c r="I304" s="216"/>
      <c r="J304" s="216"/>
      <c r="K304" s="217"/>
      <c r="L304" s="217"/>
      <c r="M304" s="279">
        <v>57.142857142857139</v>
      </c>
      <c r="N304" s="218">
        <f t="shared" si="21"/>
        <v>1</v>
      </c>
      <c r="O304" s="218" t="s">
        <v>142</v>
      </c>
      <c r="P304" s="218" t="s">
        <v>234</v>
      </c>
      <c r="Q304" s="49"/>
    </row>
    <row r="305" spans="1:17" s="20" customFormat="1" ht="25.5" hidden="1" x14ac:dyDescent="0.25">
      <c r="A305" s="213">
        <v>357</v>
      </c>
      <c r="B305" s="214" t="s">
        <v>39</v>
      </c>
      <c r="C305" s="213" t="s">
        <v>196</v>
      </c>
      <c r="D305" s="213"/>
      <c r="E305" s="215" t="s">
        <v>648</v>
      </c>
      <c r="F305" s="216"/>
      <c r="G305" s="216"/>
      <c r="H305" s="216"/>
      <c r="I305" s="216"/>
      <c r="J305" s="216"/>
      <c r="K305" s="217"/>
      <c r="L305" s="217"/>
      <c r="M305" s="279">
        <v>50</v>
      </c>
      <c r="N305" s="218">
        <f t="shared" si="21"/>
        <v>1</v>
      </c>
      <c r="O305" s="218" t="s">
        <v>142</v>
      </c>
      <c r="P305" s="218" t="s">
        <v>234</v>
      </c>
      <c r="Q305" s="49"/>
    </row>
    <row r="306" spans="1:17" s="20" customFormat="1" ht="25.5" hidden="1" x14ac:dyDescent="0.25">
      <c r="A306" s="213">
        <v>352</v>
      </c>
      <c r="B306" s="214" t="s">
        <v>39</v>
      </c>
      <c r="C306" s="213" t="s">
        <v>196</v>
      </c>
      <c r="D306" s="213"/>
      <c r="E306" s="215" t="s">
        <v>649</v>
      </c>
      <c r="F306" s="216"/>
      <c r="G306" s="216"/>
      <c r="H306" s="216"/>
      <c r="I306" s="216"/>
      <c r="J306" s="216"/>
      <c r="K306" s="217"/>
      <c r="L306" s="217"/>
      <c r="M306" s="279">
        <v>47.058823529411761</v>
      </c>
      <c r="N306" s="218">
        <f t="shared" si="21"/>
        <v>1</v>
      </c>
      <c r="O306" s="218" t="s">
        <v>142</v>
      </c>
      <c r="P306" s="218" t="s">
        <v>234</v>
      </c>
      <c r="Q306" s="49"/>
    </row>
    <row r="307" spans="1:17" s="20" customFormat="1" ht="25.5" hidden="1" x14ac:dyDescent="0.25">
      <c r="A307" s="213">
        <v>310</v>
      </c>
      <c r="B307" s="214" t="s">
        <v>39</v>
      </c>
      <c r="C307" s="213" t="s">
        <v>196</v>
      </c>
      <c r="D307" s="213"/>
      <c r="E307" s="215" t="s">
        <v>653</v>
      </c>
      <c r="F307" s="216"/>
      <c r="G307" s="216"/>
      <c r="H307" s="216"/>
      <c r="I307" s="216"/>
      <c r="J307" s="216"/>
      <c r="K307" s="217"/>
      <c r="L307" s="217"/>
      <c r="M307" s="279">
        <v>23.076923076923077</v>
      </c>
      <c r="N307" s="218">
        <f t="shared" si="21"/>
        <v>1</v>
      </c>
      <c r="O307" s="218" t="s">
        <v>142</v>
      </c>
      <c r="P307" s="218" t="s">
        <v>234</v>
      </c>
      <c r="Q307" s="49"/>
    </row>
    <row r="308" spans="1:17" s="20" customFormat="1" hidden="1" x14ac:dyDescent="0.25">
      <c r="A308" s="213">
        <v>282</v>
      </c>
      <c r="B308" s="213" t="s">
        <v>39</v>
      </c>
      <c r="C308" s="213" t="s">
        <v>196</v>
      </c>
      <c r="D308" s="213"/>
      <c r="E308" s="215" t="s">
        <v>502</v>
      </c>
      <c r="F308" s="216"/>
      <c r="G308" s="216"/>
      <c r="H308" s="216"/>
      <c r="I308" s="216"/>
      <c r="J308" s="216"/>
      <c r="K308" s="217"/>
      <c r="L308" s="217"/>
      <c r="M308" s="279">
        <v>21.25</v>
      </c>
      <c r="N308" s="218">
        <f t="shared" si="21"/>
        <v>1</v>
      </c>
      <c r="O308" s="218" t="s">
        <v>142</v>
      </c>
      <c r="P308" s="218" t="s">
        <v>234</v>
      </c>
      <c r="Q308" s="49"/>
    </row>
    <row r="309" spans="1:17" s="20" customFormat="1" hidden="1" x14ac:dyDescent="0.25">
      <c r="A309" s="213">
        <v>301</v>
      </c>
      <c r="B309" s="214" t="s">
        <v>39</v>
      </c>
      <c r="C309" s="213" t="s">
        <v>196</v>
      </c>
      <c r="D309" s="213"/>
      <c r="E309" s="215" t="s">
        <v>501</v>
      </c>
      <c r="F309" s="216"/>
      <c r="G309" s="216"/>
      <c r="H309" s="216"/>
      <c r="I309" s="216"/>
      <c r="J309" s="216"/>
      <c r="K309" s="217"/>
      <c r="L309" s="217"/>
      <c r="M309" s="279">
        <v>13.636363636363635</v>
      </c>
      <c r="N309" s="218">
        <f t="shared" si="21"/>
        <v>1</v>
      </c>
      <c r="O309" s="218" t="s">
        <v>142</v>
      </c>
      <c r="P309" s="218" t="s">
        <v>234</v>
      </c>
      <c r="Q309" s="49"/>
    </row>
    <row r="310" spans="1:17" s="20" customFormat="1" ht="25.5" hidden="1" x14ac:dyDescent="0.25">
      <c r="A310" s="213">
        <v>360</v>
      </c>
      <c r="B310" s="214" t="s">
        <v>39</v>
      </c>
      <c r="C310" s="213" t="s">
        <v>196</v>
      </c>
      <c r="D310" s="213"/>
      <c r="E310" s="215" t="s">
        <v>660</v>
      </c>
      <c r="F310" s="216"/>
      <c r="G310" s="216"/>
      <c r="H310" s="216"/>
      <c r="I310" s="216"/>
      <c r="J310" s="216"/>
      <c r="K310" s="217"/>
      <c r="L310" s="217"/>
      <c r="M310" s="279">
        <v>0</v>
      </c>
      <c r="N310" s="218">
        <f t="shared" si="21"/>
        <v>1</v>
      </c>
      <c r="O310" s="218" t="s">
        <v>142</v>
      </c>
      <c r="P310" s="218" t="s">
        <v>234</v>
      </c>
      <c r="Q310" s="49"/>
    </row>
    <row r="311" spans="1:17" s="20" customFormat="1" hidden="1" x14ac:dyDescent="0.25">
      <c r="A311" s="213">
        <v>219</v>
      </c>
      <c r="B311" s="213" t="s">
        <v>39</v>
      </c>
      <c r="C311" s="213" t="s">
        <v>196</v>
      </c>
      <c r="D311" s="213"/>
      <c r="E311" s="215" t="s">
        <v>437</v>
      </c>
      <c r="F311" s="216"/>
      <c r="G311" s="216"/>
      <c r="H311" s="216"/>
      <c r="I311" s="216"/>
      <c r="J311" s="216"/>
      <c r="K311" s="217"/>
      <c r="L311" s="217"/>
      <c r="M311" s="279"/>
      <c r="N311" s="218">
        <f t="shared" si="21"/>
        <v>0</v>
      </c>
      <c r="O311" s="218" t="s">
        <v>142</v>
      </c>
      <c r="P311" s="218" t="s">
        <v>234</v>
      </c>
      <c r="Q311" s="49"/>
    </row>
    <row r="312" spans="1:17" s="20" customFormat="1" hidden="1" x14ac:dyDescent="0.25">
      <c r="A312" s="213">
        <v>358</v>
      </c>
      <c r="B312" s="214" t="s">
        <v>39</v>
      </c>
      <c r="C312" s="213" t="s">
        <v>196</v>
      </c>
      <c r="D312" s="213"/>
      <c r="E312" s="215" t="s">
        <v>661</v>
      </c>
      <c r="F312" s="216"/>
      <c r="G312" s="216"/>
      <c r="H312" s="216"/>
      <c r="I312" s="216"/>
      <c r="J312" s="216"/>
      <c r="K312" s="217"/>
      <c r="L312" s="217"/>
      <c r="M312" s="279" t="s">
        <v>560</v>
      </c>
      <c r="N312" s="218">
        <f t="shared" si="21"/>
        <v>0</v>
      </c>
      <c r="O312" s="218" t="s">
        <v>142</v>
      </c>
      <c r="P312" s="218" t="s">
        <v>234</v>
      </c>
      <c r="Q312" s="49"/>
    </row>
    <row r="313" spans="1:17" s="20" customFormat="1" ht="25.5" hidden="1" x14ac:dyDescent="0.25">
      <c r="A313" s="213">
        <v>359</v>
      </c>
      <c r="B313" s="214" t="s">
        <v>39</v>
      </c>
      <c r="C313" s="213" t="s">
        <v>196</v>
      </c>
      <c r="D313" s="213"/>
      <c r="E313" s="215" t="s">
        <v>662</v>
      </c>
      <c r="F313" s="216"/>
      <c r="G313" s="216"/>
      <c r="H313" s="216"/>
      <c r="I313" s="216"/>
      <c r="J313" s="216"/>
      <c r="K313" s="217"/>
      <c r="L313" s="217"/>
      <c r="M313" s="279" t="s">
        <v>560</v>
      </c>
      <c r="N313" s="218">
        <f t="shared" si="21"/>
        <v>0</v>
      </c>
      <c r="O313" s="218" t="s">
        <v>142</v>
      </c>
      <c r="P313" s="218" t="s">
        <v>234</v>
      </c>
      <c r="Q313" s="49"/>
    </row>
    <row r="314" spans="1:17" s="20" customFormat="1" hidden="1" x14ac:dyDescent="0.25">
      <c r="A314" s="213">
        <v>218</v>
      </c>
      <c r="B314" s="214" t="s">
        <v>375</v>
      </c>
      <c r="C314" s="213" t="s">
        <v>184</v>
      </c>
      <c r="D314" s="213" t="s">
        <v>44</v>
      </c>
      <c r="E314" s="215" t="s">
        <v>314</v>
      </c>
      <c r="F314" s="216"/>
      <c r="G314" s="216"/>
      <c r="H314" s="216">
        <v>22.222222222222221</v>
      </c>
      <c r="I314" s="216">
        <v>22.807017543859647</v>
      </c>
      <c r="J314" s="216"/>
      <c r="K314" s="217">
        <v>16.176470588235293</v>
      </c>
      <c r="L314" s="217">
        <v>46.153846153846153</v>
      </c>
      <c r="M314" s="279"/>
      <c r="N314" s="218">
        <f t="shared" si="21"/>
        <v>4</v>
      </c>
      <c r="O314" s="218" t="s">
        <v>142</v>
      </c>
      <c r="P314" s="218" t="s">
        <v>234</v>
      </c>
      <c r="Q314" s="49"/>
    </row>
    <row r="315" spans="1:17" s="20" customFormat="1" ht="25.5" hidden="1" x14ac:dyDescent="0.25">
      <c r="A315" s="213">
        <v>278</v>
      </c>
      <c r="B315" s="214" t="s">
        <v>375</v>
      </c>
      <c r="C315" s="213" t="s">
        <v>184</v>
      </c>
      <c r="D315" s="213"/>
      <c r="E315" s="215" t="s">
        <v>303</v>
      </c>
      <c r="F315" s="216"/>
      <c r="G315" s="216"/>
      <c r="H315" s="216"/>
      <c r="I315" s="216"/>
      <c r="J315" s="216"/>
      <c r="K315" s="217">
        <v>88.571428571428569</v>
      </c>
      <c r="L315" s="217">
        <v>100</v>
      </c>
      <c r="M315" s="281">
        <v>98.360655737704917</v>
      </c>
      <c r="N315" s="218">
        <f t="shared" si="21"/>
        <v>3</v>
      </c>
      <c r="O315" s="218" t="s">
        <v>142</v>
      </c>
      <c r="P315" s="218" t="s">
        <v>234</v>
      </c>
      <c r="Q315" s="228"/>
    </row>
    <row r="316" spans="1:17" s="20" customFormat="1" hidden="1" x14ac:dyDescent="0.25">
      <c r="A316" s="213">
        <v>276</v>
      </c>
      <c r="B316" s="214" t="s">
        <v>375</v>
      </c>
      <c r="C316" s="213" t="s">
        <v>184</v>
      </c>
      <c r="D316" s="213"/>
      <c r="E316" s="215" t="s">
        <v>431</v>
      </c>
      <c r="F316" s="216"/>
      <c r="G316" s="216"/>
      <c r="H316" s="216"/>
      <c r="I316" s="216"/>
      <c r="J316" s="216"/>
      <c r="K316" s="217">
        <v>18.7192118226601</v>
      </c>
      <c r="L316" s="217"/>
      <c r="M316" s="279">
        <v>26.400000000000002</v>
      </c>
      <c r="N316" s="218">
        <f t="shared" si="21"/>
        <v>2</v>
      </c>
      <c r="O316" s="218" t="s">
        <v>142</v>
      </c>
      <c r="P316" s="218" t="s">
        <v>234</v>
      </c>
      <c r="Q316" s="49"/>
    </row>
    <row r="317" spans="1:17" s="20" customFormat="1" hidden="1" x14ac:dyDescent="0.25">
      <c r="A317" s="213">
        <v>221</v>
      </c>
      <c r="B317" s="214" t="s">
        <v>375</v>
      </c>
      <c r="C317" s="213" t="s">
        <v>184</v>
      </c>
      <c r="D317" s="213" t="s">
        <v>44</v>
      </c>
      <c r="E317" s="215" t="s">
        <v>435</v>
      </c>
      <c r="F317" s="216"/>
      <c r="G317" s="216"/>
      <c r="H317" s="216">
        <v>46.875</v>
      </c>
      <c r="I317" s="216"/>
      <c r="J317" s="216"/>
      <c r="K317" s="217"/>
      <c r="L317" s="217"/>
      <c r="M317" s="279"/>
      <c r="N317" s="218">
        <f t="shared" si="21"/>
        <v>1</v>
      </c>
      <c r="O317" s="218" t="s">
        <v>142</v>
      </c>
      <c r="P317" s="218" t="s">
        <v>234</v>
      </c>
      <c r="Q317" s="49"/>
    </row>
    <row r="318" spans="1:17" s="20" customFormat="1" ht="25.5" hidden="1" x14ac:dyDescent="0.25">
      <c r="A318" s="213">
        <v>270</v>
      </c>
      <c r="B318" s="214" t="s">
        <v>375</v>
      </c>
      <c r="C318" s="213" t="s">
        <v>184</v>
      </c>
      <c r="D318" s="213"/>
      <c r="E318" s="215" t="s">
        <v>438</v>
      </c>
      <c r="F318" s="216"/>
      <c r="G318" s="216"/>
      <c r="H318" s="216"/>
      <c r="I318" s="216"/>
      <c r="J318" s="216"/>
      <c r="K318" s="217">
        <v>48.387096774193552</v>
      </c>
      <c r="L318" s="217"/>
      <c r="M318" s="279"/>
      <c r="N318" s="218">
        <f t="shared" si="21"/>
        <v>1</v>
      </c>
      <c r="O318" s="218" t="s">
        <v>142</v>
      </c>
      <c r="P318" s="218" t="s">
        <v>234</v>
      </c>
      <c r="Q318" s="49"/>
    </row>
    <row r="319" spans="1:17" s="20" customFormat="1" hidden="1" x14ac:dyDescent="0.25">
      <c r="A319" s="213">
        <v>274</v>
      </c>
      <c r="B319" s="214" t="s">
        <v>375</v>
      </c>
      <c r="C319" s="213" t="s">
        <v>184</v>
      </c>
      <c r="D319" s="213"/>
      <c r="E319" s="215" t="s">
        <v>441</v>
      </c>
      <c r="F319" s="216"/>
      <c r="G319" s="216"/>
      <c r="H319" s="216"/>
      <c r="I319" s="216"/>
      <c r="J319" s="216"/>
      <c r="K319" s="217">
        <v>86.666666666666671</v>
      </c>
      <c r="L319" s="217"/>
      <c r="M319" s="279"/>
      <c r="N319" s="218">
        <f t="shared" si="21"/>
        <v>1</v>
      </c>
      <c r="O319" s="218" t="s">
        <v>142</v>
      </c>
      <c r="P319" s="218" t="s">
        <v>234</v>
      </c>
      <c r="Q319" s="49"/>
    </row>
    <row r="320" spans="1:17" s="20" customFormat="1" hidden="1" x14ac:dyDescent="0.25">
      <c r="A320" s="213">
        <v>309</v>
      </c>
      <c r="B320" s="214" t="s">
        <v>44</v>
      </c>
      <c r="C320" s="213" t="s">
        <v>184</v>
      </c>
      <c r="D320" s="213"/>
      <c r="E320" s="215" t="s">
        <v>340</v>
      </c>
      <c r="F320" s="216"/>
      <c r="G320" s="216"/>
      <c r="H320" s="216"/>
      <c r="I320" s="216"/>
      <c r="J320" s="216"/>
      <c r="K320" s="217"/>
      <c r="L320" s="217">
        <v>2.1739130434782608</v>
      </c>
      <c r="M320" s="279"/>
      <c r="N320" s="218">
        <f t="shared" si="21"/>
        <v>1</v>
      </c>
      <c r="O320" s="218" t="s">
        <v>142</v>
      </c>
      <c r="P320" s="218" t="s">
        <v>234</v>
      </c>
      <c r="Q320" s="49"/>
    </row>
    <row r="321" spans="1:17" s="20" customFormat="1" ht="25.5" hidden="1" x14ac:dyDescent="0.25">
      <c r="A321" s="213">
        <v>354</v>
      </c>
      <c r="B321" s="214" t="s">
        <v>44</v>
      </c>
      <c r="C321" s="213" t="s">
        <v>184</v>
      </c>
      <c r="D321" s="213"/>
      <c r="E321" s="215" t="s">
        <v>655</v>
      </c>
      <c r="F321" s="216"/>
      <c r="G321" s="216"/>
      <c r="H321" s="216"/>
      <c r="I321" s="216"/>
      <c r="J321" s="216"/>
      <c r="K321" s="217"/>
      <c r="L321" s="217"/>
      <c r="M321" s="279">
        <v>17.504051863857377</v>
      </c>
      <c r="N321" s="218">
        <f t="shared" si="21"/>
        <v>1</v>
      </c>
      <c r="O321" s="218" t="s">
        <v>142</v>
      </c>
      <c r="P321" s="218" t="s">
        <v>234</v>
      </c>
      <c r="Q321" s="49"/>
    </row>
    <row r="322" spans="1:17" s="20" customFormat="1" hidden="1" x14ac:dyDescent="0.25">
      <c r="A322" s="213">
        <v>432</v>
      </c>
      <c r="B322" s="214" t="s">
        <v>44</v>
      </c>
      <c r="C322" s="213" t="s">
        <v>184</v>
      </c>
      <c r="D322" s="213"/>
      <c r="E322" s="215" t="s">
        <v>659</v>
      </c>
      <c r="F322" s="216"/>
      <c r="G322" s="216"/>
      <c r="H322" s="216"/>
      <c r="I322" s="216"/>
      <c r="J322" s="216"/>
      <c r="K322" s="217"/>
      <c r="L322" s="217"/>
      <c r="M322" s="279">
        <v>6.5789473684210522</v>
      </c>
      <c r="N322" s="218">
        <f t="shared" ref="N322:N385" si="22">COUNT(F322:M322)</f>
        <v>1</v>
      </c>
      <c r="O322" s="218" t="s">
        <v>142</v>
      </c>
      <c r="P322" s="218" t="s">
        <v>234</v>
      </c>
      <c r="Q322" s="49"/>
    </row>
    <row r="323" spans="1:17" s="20" customFormat="1" hidden="1" x14ac:dyDescent="0.25">
      <c r="A323" s="213">
        <v>217</v>
      </c>
      <c r="B323" s="214" t="s">
        <v>375</v>
      </c>
      <c r="C323" s="213" t="s">
        <v>184</v>
      </c>
      <c r="D323" s="213"/>
      <c r="E323" s="215" t="s">
        <v>429</v>
      </c>
      <c r="F323" s="216"/>
      <c r="G323" s="216"/>
      <c r="H323" s="216"/>
      <c r="I323" s="216"/>
      <c r="J323" s="216"/>
      <c r="K323" s="217"/>
      <c r="L323" s="217"/>
      <c r="M323" s="279"/>
      <c r="N323" s="218">
        <f t="shared" si="22"/>
        <v>0</v>
      </c>
      <c r="O323" s="218" t="s">
        <v>142</v>
      </c>
      <c r="P323" s="218" t="s">
        <v>234</v>
      </c>
      <c r="Q323" s="49"/>
    </row>
    <row r="324" spans="1:17" s="20" customFormat="1" hidden="1" x14ac:dyDescent="0.25">
      <c r="A324" s="213">
        <v>66</v>
      </c>
      <c r="B324" s="214" t="s">
        <v>12</v>
      </c>
      <c r="C324" s="213" t="s">
        <v>221</v>
      </c>
      <c r="D324" s="213" t="s">
        <v>12</v>
      </c>
      <c r="E324" s="215" t="s">
        <v>310</v>
      </c>
      <c r="F324" s="216">
        <v>36.274509803921568</v>
      </c>
      <c r="G324" s="216"/>
      <c r="H324" s="216">
        <v>45.575221238938049</v>
      </c>
      <c r="I324" s="216">
        <v>44.594594594594597</v>
      </c>
      <c r="J324" s="216">
        <v>48.101265822784811</v>
      </c>
      <c r="K324" s="217">
        <v>65.765765765765778</v>
      </c>
      <c r="L324" s="217">
        <v>50.678733031674206</v>
      </c>
      <c r="M324" s="279">
        <v>58.82352941176471</v>
      </c>
      <c r="N324" s="218">
        <f t="shared" si="22"/>
        <v>7</v>
      </c>
      <c r="O324" s="218" t="s">
        <v>142</v>
      </c>
      <c r="P324" s="218" t="s">
        <v>234</v>
      </c>
      <c r="Q324" s="228"/>
    </row>
    <row r="325" spans="1:17" s="20" customFormat="1" hidden="1" x14ac:dyDescent="0.25">
      <c r="A325" s="213">
        <v>240</v>
      </c>
      <c r="B325" s="214" t="s">
        <v>12</v>
      </c>
      <c r="C325" s="213" t="s">
        <v>221</v>
      </c>
      <c r="D325" s="213" t="s">
        <v>12</v>
      </c>
      <c r="E325" s="215" t="s">
        <v>432</v>
      </c>
      <c r="F325" s="216"/>
      <c r="G325" s="216"/>
      <c r="H325" s="216">
        <v>34.883720930232556</v>
      </c>
      <c r="I325" s="216">
        <v>20.512820512820511</v>
      </c>
      <c r="J325" s="216"/>
      <c r="K325" s="217">
        <v>42.5</v>
      </c>
      <c r="L325" s="217"/>
      <c r="M325" s="279">
        <v>24.324324324324326</v>
      </c>
      <c r="N325" s="218">
        <f t="shared" si="22"/>
        <v>4</v>
      </c>
      <c r="O325" s="218" t="s">
        <v>142</v>
      </c>
      <c r="P325" s="218" t="s">
        <v>234</v>
      </c>
      <c r="Q325" s="49"/>
    </row>
    <row r="326" spans="1:17" s="20" customFormat="1" hidden="1" x14ac:dyDescent="0.25">
      <c r="A326" s="213">
        <v>228</v>
      </c>
      <c r="B326" s="214" t="s">
        <v>12</v>
      </c>
      <c r="C326" s="213" t="s">
        <v>221</v>
      </c>
      <c r="D326" s="213" t="s">
        <v>12</v>
      </c>
      <c r="E326" s="215" t="s">
        <v>433</v>
      </c>
      <c r="F326" s="216"/>
      <c r="G326" s="216"/>
      <c r="H326" s="216">
        <v>64</v>
      </c>
      <c r="I326" s="216">
        <v>50</v>
      </c>
      <c r="J326" s="216">
        <v>38.461538461538467</v>
      </c>
      <c r="K326" s="217"/>
      <c r="L326" s="217"/>
      <c r="M326" s="279"/>
      <c r="N326" s="218">
        <f t="shared" si="22"/>
        <v>3</v>
      </c>
      <c r="O326" s="218" t="s">
        <v>142</v>
      </c>
      <c r="P326" s="218" t="s">
        <v>234</v>
      </c>
      <c r="Q326" s="49"/>
    </row>
    <row r="327" spans="1:17" s="20" customFormat="1" ht="25.5" hidden="1" x14ac:dyDescent="0.25">
      <c r="A327" s="213">
        <v>242</v>
      </c>
      <c r="B327" s="214" t="s">
        <v>12</v>
      </c>
      <c r="C327" s="213" t="s">
        <v>221</v>
      </c>
      <c r="D327" s="213" t="s">
        <v>12</v>
      </c>
      <c r="E327" s="215" t="s">
        <v>668</v>
      </c>
      <c r="F327" s="216"/>
      <c r="G327" s="216"/>
      <c r="H327" s="216">
        <v>39.097744360902254</v>
      </c>
      <c r="I327" s="216">
        <v>36.764705882352942</v>
      </c>
      <c r="J327" s="216"/>
      <c r="K327" s="217"/>
      <c r="L327" s="217"/>
      <c r="M327" s="279"/>
      <c r="N327" s="218">
        <f t="shared" si="22"/>
        <v>2</v>
      </c>
      <c r="O327" s="218" t="s">
        <v>142</v>
      </c>
      <c r="P327" s="218" t="s">
        <v>234</v>
      </c>
      <c r="Q327" s="49"/>
    </row>
    <row r="328" spans="1:17" s="20" customFormat="1" hidden="1" x14ac:dyDescent="0.25">
      <c r="A328" s="213">
        <v>229</v>
      </c>
      <c r="B328" s="214" t="s">
        <v>12</v>
      </c>
      <c r="C328" s="213" t="s">
        <v>221</v>
      </c>
      <c r="D328" s="213" t="s">
        <v>12</v>
      </c>
      <c r="E328" s="215" t="s">
        <v>669</v>
      </c>
      <c r="F328" s="216"/>
      <c r="G328" s="216"/>
      <c r="H328" s="216">
        <v>84.210526315789465</v>
      </c>
      <c r="I328" s="216">
        <v>85.714285714285708</v>
      </c>
      <c r="J328" s="216"/>
      <c r="K328" s="217"/>
      <c r="L328" s="217"/>
      <c r="M328" s="279"/>
      <c r="N328" s="218">
        <f t="shared" si="22"/>
        <v>2</v>
      </c>
      <c r="O328" s="218" t="s">
        <v>142</v>
      </c>
      <c r="P328" s="218" t="s">
        <v>234</v>
      </c>
      <c r="Q328" s="49"/>
    </row>
    <row r="329" spans="1:17" s="20" customFormat="1" hidden="1" x14ac:dyDescent="0.25">
      <c r="A329" s="213">
        <v>226</v>
      </c>
      <c r="B329" s="214" t="s">
        <v>12</v>
      </c>
      <c r="C329" s="213" t="s">
        <v>221</v>
      </c>
      <c r="D329" s="213" t="s">
        <v>12</v>
      </c>
      <c r="E329" s="215" t="s">
        <v>444</v>
      </c>
      <c r="F329" s="216"/>
      <c r="G329" s="216"/>
      <c r="H329" s="216">
        <v>75</v>
      </c>
      <c r="I329" s="216"/>
      <c r="J329" s="216"/>
      <c r="K329" s="217"/>
      <c r="L329" s="217"/>
      <c r="M329" s="279"/>
      <c r="N329" s="218">
        <f t="shared" si="22"/>
        <v>1</v>
      </c>
      <c r="O329" s="218" t="s">
        <v>142</v>
      </c>
      <c r="P329" s="218" t="s">
        <v>234</v>
      </c>
      <c r="Q329" s="49"/>
    </row>
    <row r="330" spans="1:17" s="20" customFormat="1" hidden="1" x14ac:dyDescent="0.25">
      <c r="A330" s="213">
        <v>395</v>
      </c>
      <c r="B330" s="214" t="s">
        <v>12</v>
      </c>
      <c r="C330" s="213" t="s">
        <v>221</v>
      </c>
      <c r="D330" s="213"/>
      <c r="E330" s="215" t="s">
        <v>654</v>
      </c>
      <c r="F330" s="216"/>
      <c r="G330" s="216"/>
      <c r="H330" s="216"/>
      <c r="I330" s="216"/>
      <c r="J330" s="216"/>
      <c r="K330" s="217"/>
      <c r="L330" s="217"/>
      <c r="M330" s="279">
        <v>20.512820512820511</v>
      </c>
      <c r="N330" s="218">
        <f t="shared" si="22"/>
        <v>1</v>
      </c>
      <c r="O330" s="218" t="s">
        <v>142</v>
      </c>
      <c r="P330" s="218" t="s">
        <v>234</v>
      </c>
      <c r="Q330" s="49"/>
    </row>
    <row r="331" spans="1:17" s="20" customFormat="1" ht="25.5" hidden="1" x14ac:dyDescent="0.25">
      <c r="A331" s="213">
        <v>234</v>
      </c>
      <c r="B331" s="214" t="s">
        <v>12</v>
      </c>
      <c r="C331" s="213" t="s">
        <v>221</v>
      </c>
      <c r="D331" s="213"/>
      <c r="E331" s="215" t="s">
        <v>670</v>
      </c>
      <c r="F331" s="216"/>
      <c r="G331" s="216"/>
      <c r="H331" s="216"/>
      <c r="I331" s="216"/>
      <c r="J331" s="216"/>
      <c r="K331" s="217"/>
      <c r="L331" s="217"/>
      <c r="M331" s="279"/>
      <c r="N331" s="218">
        <f t="shared" si="22"/>
        <v>0</v>
      </c>
      <c r="O331" s="218" t="s">
        <v>142</v>
      </c>
      <c r="P331" s="218" t="s">
        <v>234</v>
      </c>
      <c r="Q331" s="49"/>
    </row>
    <row r="332" spans="1:17" s="20" customFormat="1" hidden="1" x14ac:dyDescent="0.25">
      <c r="A332" s="213">
        <v>233</v>
      </c>
      <c r="B332" s="214" t="s">
        <v>12</v>
      </c>
      <c r="C332" s="213" t="s">
        <v>221</v>
      </c>
      <c r="D332" s="213"/>
      <c r="E332" s="215" t="s">
        <v>671</v>
      </c>
      <c r="F332" s="216"/>
      <c r="G332" s="216"/>
      <c r="H332" s="216"/>
      <c r="I332" s="216"/>
      <c r="J332" s="216"/>
      <c r="K332" s="217"/>
      <c r="L332" s="217"/>
      <c r="M332" s="279"/>
      <c r="N332" s="218">
        <f t="shared" si="22"/>
        <v>0</v>
      </c>
      <c r="O332" s="218" t="s">
        <v>142</v>
      </c>
      <c r="P332" s="218" t="s">
        <v>234</v>
      </c>
      <c r="Q332" s="49"/>
    </row>
    <row r="333" spans="1:17" s="20" customFormat="1" hidden="1" x14ac:dyDescent="0.25">
      <c r="A333" s="213">
        <v>250</v>
      </c>
      <c r="B333" s="214" t="s">
        <v>12</v>
      </c>
      <c r="C333" s="213" t="s">
        <v>221</v>
      </c>
      <c r="D333" s="213"/>
      <c r="E333" s="215" t="s">
        <v>439</v>
      </c>
      <c r="F333" s="216"/>
      <c r="G333" s="216"/>
      <c r="H333" s="216"/>
      <c r="I333" s="216"/>
      <c r="J333" s="216"/>
      <c r="K333" s="217"/>
      <c r="L333" s="217"/>
      <c r="M333" s="279"/>
      <c r="N333" s="218">
        <f t="shared" si="22"/>
        <v>0</v>
      </c>
      <c r="O333" s="218" t="s">
        <v>142</v>
      </c>
      <c r="P333" s="218" t="s">
        <v>234</v>
      </c>
      <c r="Q333" s="49"/>
    </row>
    <row r="334" spans="1:17" s="20" customFormat="1" hidden="1" x14ac:dyDescent="0.25">
      <c r="A334" s="213">
        <v>241</v>
      </c>
      <c r="B334" s="214" t="s">
        <v>12</v>
      </c>
      <c r="C334" s="213" t="s">
        <v>221</v>
      </c>
      <c r="D334" s="213"/>
      <c r="E334" s="215" t="s">
        <v>443</v>
      </c>
      <c r="F334" s="216"/>
      <c r="G334" s="216"/>
      <c r="H334" s="216"/>
      <c r="I334" s="216"/>
      <c r="J334" s="216"/>
      <c r="K334" s="217"/>
      <c r="L334" s="217"/>
      <c r="M334" s="279"/>
      <c r="N334" s="218">
        <f t="shared" si="22"/>
        <v>0</v>
      </c>
      <c r="O334" s="218" t="s">
        <v>142</v>
      </c>
      <c r="P334" s="218" t="s">
        <v>234</v>
      </c>
      <c r="Q334" s="49"/>
    </row>
    <row r="335" spans="1:17" s="20" customFormat="1" hidden="1" x14ac:dyDescent="0.25">
      <c r="A335" s="213">
        <v>170</v>
      </c>
      <c r="B335" s="214" t="s">
        <v>12</v>
      </c>
      <c r="C335" s="213" t="s">
        <v>225</v>
      </c>
      <c r="D335" s="213" t="s">
        <v>12</v>
      </c>
      <c r="E335" s="215" t="s">
        <v>324</v>
      </c>
      <c r="F335" s="216"/>
      <c r="G335" s="216">
        <v>23.148148148148149</v>
      </c>
      <c r="H335" s="216">
        <v>27.61904761904762</v>
      </c>
      <c r="I335" s="216">
        <v>17.592592592592592</v>
      </c>
      <c r="J335" s="216">
        <v>28.037383177570092</v>
      </c>
      <c r="K335" s="217">
        <v>22.935779816513762</v>
      </c>
      <c r="L335" s="217">
        <v>32.727272727272727</v>
      </c>
      <c r="M335" s="279">
        <v>41.739130434782609</v>
      </c>
      <c r="N335" s="218">
        <f t="shared" si="22"/>
        <v>7</v>
      </c>
      <c r="O335" s="218" t="s">
        <v>142</v>
      </c>
      <c r="P335" s="218" t="s">
        <v>234</v>
      </c>
      <c r="Q335" s="228"/>
    </row>
    <row r="336" spans="1:17" s="20" customFormat="1" hidden="1" x14ac:dyDescent="0.25">
      <c r="A336" s="213">
        <v>62</v>
      </c>
      <c r="B336" s="214" t="s">
        <v>12</v>
      </c>
      <c r="C336" s="213" t="s">
        <v>225</v>
      </c>
      <c r="D336" s="213" t="s">
        <v>12</v>
      </c>
      <c r="E336" s="215" t="s">
        <v>312</v>
      </c>
      <c r="F336" s="216"/>
      <c r="G336" s="216"/>
      <c r="H336" s="216">
        <v>40.480591497227358</v>
      </c>
      <c r="I336" s="216">
        <v>28.096118299445472</v>
      </c>
      <c r="J336" s="216">
        <v>31.79297597042514</v>
      </c>
      <c r="K336" s="217">
        <v>40.095846645367409</v>
      </c>
      <c r="L336" s="217">
        <v>48.722044728434504</v>
      </c>
      <c r="M336" s="281">
        <v>62.950257289879929</v>
      </c>
      <c r="N336" s="218">
        <f t="shared" si="22"/>
        <v>6</v>
      </c>
      <c r="O336" s="218" t="s">
        <v>142</v>
      </c>
      <c r="P336" s="218" t="s">
        <v>234</v>
      </c>
      <c r="Q336" s="228"/>
    </row>
    <row r="337" spans="1:17" s="20" customFormat="1" hidden="1" x14ac:dyDescent="0.25">
      <c r="A337" s="213">
        <v>225</v>
      </c>
      <c r="B337" s="214" t="s">
        <v>12</v>
      </c>
      <c r="C337" s="213" t="s">
        <v>225</v>
      </c>
      <c r="D337" s="213" t="s">
        <v>12</v>
      </c>
      <c r="E337" s="215" t="s">
        <v>309</v>
      </c>
      <c r="F337" s="216"/>
      <c r="G337" s="216"/>
      <c r="H337" s="216">
        <v>24.561403508771928</v>
      </c>
      <c r="I337" s="216">
        <v>62.5</v>
      </c>
      <c r="J337" s="216">
        <v>56.666666666666664</v>
      </c>
      <c r="K337" s="217">
        <v>40.677966101694921</v>
      </c>
      <c r="L337" s="217">
        <v>56.25</v>
      </c>
      <c r="M337" s="279"/>
      <c r="N337" s="218">
        <f t="shared" si="22"/>
        <v>5</v>
      </c>
      <c r="O337" s="218" t="s">
        <v>142</v>
      </c>
      <c r="P337" s="218" t="s">
        <v>234</v>
      </c>
      <c r="Q337" s="49"/>
    </row>
    <row r="338" spans="1:17" s="20" customFormat="1" hidden="1" x14ac:dyDescent="0.25">
      <c r="A338" s="213">
        <v>232</v>
      </c>
      <c r="B338" s="214" t="s">
        <v>12</v>
      </c>
      <c r="C338" s="213" t="s">
        <v>225</v>
      </c>
      <c r="D338" s="213" t="s">
        <v>12</v>
      </c>
      <c r="E338" s="215" t="s">
        <v>335</v>
      </c>
      <c r="F338" s="216"/>
      <c r="G338" s="216"/>
      <c r="H338" s="216">
        <v>33.208955223880601</v>
      </c>
      <c r="I338" s="216">
        <v>21.472392638036812</v>
      </c>
      <c r="J338" s="216">
        <v>34.313725490196077</v>
      </c>
      <c r="K338" s="217">
        <v>0</v>
      </c>
      <c r="L338" s="217">
        <v>12.5</v>
      </c>
      <c r="M338" s="279"/>
      <c r="N338" s="218">
        <f t="shared" si="22"/>
        <v>5</v>
      </c>
      <c r="O338" s="218" t="s">
        <v>142</v>
      </c>
      <c r="P338" s="218" t="s">
        <v>234</v>
      </c>
      <c r="Q338" s="49"/>
    </row>
    <row r="339" spans="1:17" s="20" customFormat="1" hidden="1" x14ac:dyDescent="0.25">
      <c r="A339" s="213">
        <v>230</v>
      </c>
      <c r="B339" s="214" t="s">
        <v>12</v>
      </c>
      <c r="C339" s="213" t="s">
        <v>225</v>
      </c>
      <c r="D339" s="213" t="s">
        <v>12</v>
      </c>
      <c r="E339" s="215" t="s">
        <v>320</v>
      </c>
      <c r="F339" s="216"/>
      <c r="G339" s="216"/>
      <c r="H339" s="216">
        <v>10.714285714285714</v>
      </c>
      <c r="I339" s="216">
        <v>21.428571428571427</v>
      </c>
      <c r="J339" s="216"/>
      <c r="K339" s="217"/>
      <c r="L339" s="217">
        <v>38.793103448275865</v>
      </c>
      <c r="M339" s="279">
        <v>48.175182481751825</v>
      </c>
      <c r="N339" s="218">
        <f t="shared" si="22"/>
        <v>4</v>
      </c>
      <c r="O339" s="218" t="s">
        <v>142</v>
      </c>
      <c r="P339" s="218" t="s">
        <v>234</v>
      </c>
      <c r="Q339" s="228"/>
    </row>
    <row r="340" spans="1:17" s="20" customFormat="1" ht="25.5" hidden="1" x14ac:dyDescent="0.25">
      <c r="A340" s="213">
        <v>247</v>
      </c>
      <c r="B340" s="214" t="s">
        <v>12</v>
      </c>
      <c r="C340" s="213" t="s">
        <v>225</v>
      </c>
      <c r="D340" s="213" t="s">
        <v>12</v>
      </c>
      <c r="E340" s="215" t="s">
        <v>436</v>
      </c>
      <c r="F340" s="216"/>
      <c r="G340" s="216"/>
      <c r="H340" s="216">
        <v>18.75</v>
      </c>
      <c r="I340" s="216">
        <v>17.04918032786885</v>
      </c>
      <c r="J340" s="216">
        <v>17.62917933130699</v>
      </c>
      <c r="K340" s="217"/>
      <c r="L340" s="217"/>
      <c r="M340" s="279"/>
      <c r="N340" s="218">
        <f t="shared" si="22"/>
        <v>3</v>
      </c>
      <c r="O340" s="218" t="s">
        <v>142</v>
      </c>
      <c r="P340" s="218" t="s">
        <v>234</v>
      </c>
      <c r="Q340" s="49"/>
    </row>
    <row r="341" spans="1:17" s="20" customFormat="1" ht="25.5" hidden="1" x14ac:dyDescent="0.25">
      <c r="A341" s="213">
        <v>243</v>
      </c>
      <c r="B341" s="214" t="s">
        <v>12</v>
      </c>
      <c r="C341" s="213" t="s">
        <v>225</v>
      </c>
      <c r="D341" s="213"/>
      <c r="E341" s="215" t="s">
        <v>434</v>
      </c>
      <c r="F341" s="216"/>
      <c r="G341" s="216"/>
      <c r="H341" s="216"/>
      <c r="I341" s="216"/>
      <c r="J341" s="216"/>
      <c r="K341" s="217">
        <v>32.5</v>
      </c>
      <c r="L341" s="217"/>
      <c r="M341" s="279"/>
      <c r="N341" s="218">
        <f t="shared" si="22"/>
        <v>1</v>
      </c>
      <c r="O341" s="218" t="s">
        <v>142</v>
      </c>
      <c r="P341" s="218" t="s">
        <v>234</v>
      </c>
      <c r="Q341" s="49"/>
    </row>
    <row r="342" spans="1:17" s="20" customFormat="1" hidden="1" x14ac:dyDescent="0.25">
      <c r="A342" s="213">
        <v>70</v>
      </c>
      <c r="B342" s="214" t="s">
        <v>12</v>
      </c>
      <c r="C342" s="213" t="s">
        <v>225</v>
      </c>
      <c r="D342" s="213" t="s">
        <v>12</v>
      </c>
      <c r="E342" s="215" t="s">
        <v>442</v>
      </c>
      <c r="F342" s="216"/>
      <c r="G342" s="216">
        <v>17.735042735042736</v>
      </c>
      <c r="H342" s="216"/>
      <c r="I342" s="216"/>
      <c r="J342" s="216"/>
      <c r="K342" s="217"/>
      <c r="L342" s="217"/>
      <c r="M342" s="279"/>
      <c r="N342" s="218">
        <f t="shared" si="22"/>
        <v>1</v>
      </c>
      <c r="O342" s="218" t="s">
        <v>142</v>
      </c>
      <c r="P342" s="218" t="s">
        <v>234</v>
      </c>
      <c r="Q342" s="49"/>
    </row>
    <row r="343" spans="1:17" s="20" customFormat="1" ht="25.5" hidden="1" x14ac:dyDescent="0.25">
      <c r="A343" s="213">
        <v>227</v>
      </c>
      <c r="B343" s="214" t="s">
        <v>12</v>
      </c>
      <c r="C343" s="213" t="s">
        <v>225</v>
      </c>
      <c r="D343" s="213" t="s">
        <v>12</v>
      </c>
      <c r="E343" s="215" t="s">
        <v>672</v>
      </c>
      <c r="F343" s="216"/>
      <c r="G343" s="216"/>
      <c r="H343" s="216">
        <v>8.8208513544274982</v>
      </c>
      <c r="I343" s="216"/>
      <c r="J343" s="216"/>
      <c r="K343" s="217"/>
      <c r="L343" s="217"/>
      <c r="M343" s="279"/>
      <c r="N343" s="218">
        <f t="shared" si="22"/>
        <v>1</v>
      </c>
      <c r="O343" s="218" t="s">
        <v>142</v>
      </c>
      <c r="P343" s="218" t="s">
        <v>234</v>
      </c>
      <c r="Q343" s="49"/>
    </row>
    <row r="344" spans="1:17" s="20" customFormat="1" ht="25.5" hidden="1" x14ac:dyDescent="0.25">
      <c r="A344" s="213">
        <v>350</v>
      </c>
      <c r="B344" s="214" t="s">
        <v>12</v>
      </c>
      <c r="C344" s="213" t="s">
        <v>225</v>
      </c>
      <c r="D344" s="213"/>
      <c r="E344" s="215" t="s">
        <v>652</v>
      </c>
      <c r="F344" s="216"/>
      <c r="G344" s="216"/>
      <c r="H344" s="216"/>
      <c r="I344" s="216"/>
      <c r="J344" s="216"/>
      <c r="K344" s="217"/>
      <c r="L344" s="217"/>
      <c r="M344" s="279">
        <v>41.951219512195124</v>
      </c>
      <c r="N344" s="218">
        <f t="shared" si="22"/>
        <v>1</v>
      </c>
      <c r="O344" s="218" t="s">
        <v>142</v>
      </c>
      <c r="P344" s="218" t="s">
        <v>234</v>
      </c>
      <c r="Q344" s="49"/>
    </row>
    <row r="345" spans="1:17" s="20" customFormat="1" ht="25.5" hidden="1" x14ac:dyDescent="0.25">
      <c r="A345" s="213">
        <v>349</v>
      </c>
      <c r="B345" s="214" t="s">
        <v>12</v>
      </c>
      <c r="C345" s="213" t="s">
        <v>225</v>
      </c>
      <c r="D345" s="213"/>
      <c r="E345" s="215" t="s">
        <v>656</v>
      </c>
      <c r="F345" s="216"/>
      <c r="G345" s="216"/>
      <c r="H345" s="216"/>
      <c r="I345" s="216"/>
      <c r="J345" s="216"/>
      <c r="K345" s="217"/>
      <c r="L345" s="217"/>
      <c r="M345" s="279">
        <v>15.5</v>
      </c>
      <c r="N345" s="218">
        <f t="shared" si="22"/>
        <v>1</v>
      </c>
      <c r="O345" s="218" t="s">
        <v>142</v>
      </c>
      <c r="P345" s="218" t="s">
        <v>234</v>
      </c>
      <c r="Q345" s="49"/>
    </row>
    <row r="346" spans="1:17" s="20" customFormat="1" ht="25.5" hidden="1" x14ac:dyDescent="0.25">
      <c r="A346" s="213">
        <v>425</v>
      </c>
      <c r="B346" s="214" t="s">
        <v>12</v>
      </c>
      <c r="C346" s="213" t="s">
        <v>225</v>
      </c>
      <c r="D346" s="213"/>
      <c r="E346" s="215" t="s">
        <v>657</v>
      </c>
      <c r="F346" s="216"/>
      <c r="G346" s="216"/>
      <c r="H346" s="216"/>
      <c r="I346" s="216"/>
      <c r="J346" s="216"/>
      <c r="K346" s="217"/>
      <c r="L346" s="217"/>
      <c r="M346" s="279">
        <v>7.4074074074074066</v>
      </c>
      <c r="N346" s="218">
        <f t="shared" si="22"/>
        <v>1</v>
      </c>
      <c r="O346" s="218" t="s">
        <v>142</v>
      </c>
      <c r="P346" s="218" t="s">
        <v>234</v>
      </c>
      <c r="Q346" s="49"/>
    </row>
    <row r="347" spans="1:17" s="20" customFormat="1" ht="25.5" hidden="1" x14ac:dyDescent="0.25">
      <c r="A347" s="213">
        <v>173</v>
      </c>
      <c r="B347" s="214" t="s">
        <v>12</v>
      </c>
      <c r="C347" s="213" t="s">
        <v>180</v>
      </c>
      <c r="D347" s="213" t="s">
        <v>12</v>
      </c>
      <c r="E347" s="215" t="s">
        <v>651</v>
      </c>
      <c r="F347" s="216"/>
      <c r="G347" s="216">
        <v>24.761904761904763</v>
      </c>
      <c r="H347" s="216">
        <v>31.487889273356402</v>
      </c>
      <c r="I347" s="216">
        <v>25.992779783393498</v>
      </c>
      <c r="J347" s="216">
        <v>24.81203007518797</v>
      </c>
      <c r="K347" s="217">
        <v>28.571428571428569</v>
      </c>
      <c r="L347" s="217">
        <v>35.408560311284049</v>
      </c>
      <c r="M347" s="279">
        <v>45.275590551181097</v>
      </c>
      <c r="N347" s="218">
        <f t="shared" si="22"/>
        <v>7</v>
      </c>
      <c r="O347" s="218" t="s">
        <v>142</v>
      </c>
      <c r="P347" s="218" t="s">
        <v>234</v>
      </c>
      <c r="Q347" s="228"/>
    </row>
    <row r="348" spans="1:17" s="20" customFormat="1" hidden="1" x14ac:dyDescent="0.25">
      <c r="A348" s="213">
        <v>172</v>
      </c>
      <c r="B348" s="214" t="s">
        <v>12</v>
      </c>
      <c r="C348" s="213" t="s">
        <v>180</v>
      </c>
      <c r="D348" s="213" t="s">
        <v>12</v>
      </c>
      <c r="E348" s="215" t="s">
        <v>313</v>
      </c>
      <c r="F348" s="216"/>
      <c r="G348" s="216">
        <v>23.827392120075046</v>
      </c>
      <c r="H348" s="216">
        <v>37.701149425287355</v>
      </c>
      <c r="I348" s="216">
        <v>52.542372881355938</v>
      </c>
      <c r="J348" s="216">
        <v>51.449275362318836</v>
      </c>
      <c r="K348" s="217">
        <v>35.754189944134076</v>
      </c>
      <c r="L348" s="217">
        <v>46.944444444444443</v>
      </c>
      <c r="M348" s="281">
        <v>63.568773234200748</v>
      </c>
      <c r="N348" s="218">
        <f t="shared" si="22"/>
        <v>7</v>
      </c>
      <c r="O348" s="218" t="s">
        <v>142</v>
      </c>
      <c r="P348" s="218" t="s">
        <v>234</v>
      </c>
      <c r="Q348" s="228"/>
    </row>
    <row r="349" spans="1:17" s="20" customFormat="1" hidden="1" x14ac:dyDescent="0.25">
      <c r="A349" s="213">
        <v>171</v>
      </c>
      <c r="B349" s="214" t="s">
        <v>12</v>
      </c>
      <c r="C349" s="213" t="s">
        <v>180</v>
      </c>
      <c r="D349" s="213" t="s">
        <v>12</v>
      </c>
      <c r="E349" s="215" t="s">
        <v>316</v>
      </c>
      <c r="F349" s="216"/>
      <c r="G349" s="216">
        <v>42.857142857142854</v>
      </c>
      <c r="H349" s="216">
        <v>93.103448275862064</v>
      </c>
      <c r="I349" s="216">
        <v>96.428571428571431</v>
      </c>
      <c r="J349" s="216">
        <v>88.461538461538453</v>
      </c>
      <c r="K349" s="217"/>
      <c r="L349" s="217">
        <v>42.857142857142854</v>
      </c>
      <c r="M349" s="279">
        <v>38.888888888888893</v>
      </c>
      <c r="N349" s="218">
        <f t="shared" si="22"/>
        <v>6</v>
      </c>
      <c r="O349" s="218" t="s">
        <v>142</v>
      </c>
      <c r="P349" s="218" t="s">
        <v>234</v>
      </c>
      <c r="Q349" s="228"/>
    </row>
    <row r="350" spans="1:17" s="20" customFormat="1" hidden="1" x14ac:dyDescent="0.25">
      <c r="A350" s="213">
        <v>168</v>
      </c>
      <c r="B350" s="214" t="s">
        <v>12</v>
      </c>
      <c r="C350" s="213" t="s">
        <v>180</v>
      </c>
      <c r="D350" s="213" t="s">
        <v>12</v>
      </c>
      <c r="E350" s="215" t="s">
        <v>332</v>
      </c>
      <c r="F350" s="216"/>
      <c r="G350" s="216">
        <v>21.269633507853403</v>
      </c>
      <c r="H350" s="216">
        <v>23.386034255599473</v>
      </c>
      <c r="I350" s="216"/>
      <c r="J350" s="216"/>
      <c r="K350" s="217">
        <v>21.064950263311879</v>
      </c>
      <c r="L350" s="217">
        <v>20.291616038882136</v>
      </c>
      <c r="M350" s="279">
        <v>19.79106210098665</v>
      </c>
      <c r="N350" s="218">
        <f t="shared" si="22"/>
        <v>5</v>
      </c>
      <c r="O350" s="218" t="s">
        <v>142</v>
      </c>
      <c r="P350" s="218" t="s">
        <v>234</v>
      </c>
      <c r="Q350" s="228"/>
    </row>
    <row r="351" spans="1:17" s="20" customFormat="1" ht="25.5" hidden="1" x14ac:dyDescent="0.25">
      <c r="A351" s="213">
        <v>262</v>
      </c>
      <c r="B351" s="214" t="s">
        <v>12</v>
      </c>
      <c r="C351" s="213" t="s">
        <v>180</v>
      </c>
      <c r="D351" s="213"/>
      <c r="E351" s="215" t="s">
        <v>307</v>
      </c>
      <c r="F351" s="216"/>
      <c r="G351" s="216"/>
      <c r="H351" s="216"/>
      <c r="I351" s="216"/>
      <c r="J351" s="216"/>
      <c r="K351" s="217">
        <v>39.426523297491038</v>
      </c>
      <c r="L351" s="217">
        <v>59.215686274509807</v>
      </c>
      <c r="M351" s="281">
        <v>68.199233716475092</v>
      </c>
      <c r="N351" s="218">
        <f t="shared" si="22"/>
        <v>3</v>
      </c>
      <c r="O351" s="218" t="s">
        <v>142</v>
      </c>
      <c r="P351" s="218" t="s">
        <v>234</v>
      </c>
      <c r="Q351" s="228"/>
    </row>
    <row r="352" spans="1:17" s="20" customFormat="1" ht="25.5" hidden="1" x14ac:dyDescent="0.25">
      <c r="A352" s="213">
        <v>348</v>
      </c>
      <c r="B352" s="214" t="s">
        <v>12</v>
      </c>
      <c r="C352" s="213" t="s">
        <v>180</v>
      </c>
      <c r="D352" s="213"/>
      <c r="E352" s="215" t="s">
        <v>650</v>
      </c>
      <c r="F352" s="216"/>
      <c r="G352" s="216"/>
      <c r="H352" s="216"/>
      <c r="I352" s="216"/>
      <c r="J352" s="216"/>
      <c r="K352" s="217"/>
      <c r="L352" s="217"/>
      <c r="M352" s="279">
        <v>45.522388059701491</v>
      </c>
      <c r="N352" s="218">
        <f t="shared" si="22"/>
        <v>1</v>
      </c>
      <c r="O352" s="218" t="s">
        <v>142</v>
      </c>
      <c r="P352" s="218" t="s">
        <v>234</v>
      </c>
      <c r="Q352" s="49"/>
    </row>
    <row r="353" spans="1:17" s="20" customFormat="1" hidden="1" x14ac:dyDescent="0.25">
      <c r="A353" s="219">
        <v>156</v>
      </c>
      <c r="B353" s="220" t="s">
        <v>92</v>
      </c>
      <c r="C353" s="219" t="s">
        <v>178</v>
      </c>
      <c r="D353" s="219" t="s">
        <v>92</v>
      </c>
      <c r="E353" s="221" t="s">
        <v>389</v>
      </c>
      <c r="F353" s="222">
        <v>13.571428571428571</v>
      </c>
      <c r="G353" s="222">
        <v>10.344827586206897</v>
      </c>
      <c r="H353" s="222"/>
      <c r="I353" s="222"/>
      <c r="J353" s="222"/>
      <c r="K353" s="223">
        <v>16.585365853658537</v>
      </c>
      <c r="L353" s="223"/>
      <c r="M353" s="223"/>
      <c r="N353" s="224">
        <f t="shared" si="22"/>
        <v>3</v>
      </c>
      <c r="O353" s="224" t="s">
        <v>234</v>
      </c>
      <c r="P353" s="224" t="s">
        <v>142</v>
      </c>
      <c r="Q353" s="49"/>
    </row>
    <row r="354" spans="1:17" s="20" customFormat="1" hidden="1" x14ac:dyDescent="0.25">
      <c r="A354" s="219">
        <v>249</v>
      </c>
      <c r="B354" s="220" t="s">
        <v>92</v>
      </c>
      <c r="C354" s="219" t="s">
        <v>178</v>
      </c>
      <c r="D354" s="219" t="s">
        <v>92</v>
      </c>
      <c r="E354" s="221" t="s">
        <v>358</v>
      </c>
      <c r="F354" s="222"/>
      <c r="G354" s="222"/>
      <c r="H354" s="222">
        <v>0</v>
      </c>
      <c r="I354" s="222"/>
      <c r="J354" s="222">
        <v>66.666666666666657</v>
      </c>
      <c r="K354" s="223"/>
      <c r="L354" s="223">
        <v>0</v>
      </c>
      <c r="M354" s="223"/>
      <c r="N354" s="224">
        <f t="shared" si="22"/>
        <v>3</v>
      </c>
      <c r="O354" s="224" t="s">
        <v>234</v>
      </c>
      <c r="P354" s="224" t="s">
        <v>142</v>
      </c>
      <c r="Q354" s="49"/>
    </row>
    <row r="355" spans="1:17" s="20" customFormat="1" hidden="1" x14ac:dyDescent="0.25">
      <c r="A355" s="219">
        <v>150</v>
      </c>
      <c r="B355" s="220" t="s">
        <v>92</v>
      </c>
      <c r="C355" s="219" t="s">
        <v>178</v>
      </c>
      <c r="D355" s="219" t="s">
        <v>92</v>
      </c>
      <c r="E355" s="221" t="s">
        <v>673</v>
      </c>
      <c r="F355" s="222"/>
      <c r="G355" s="222"/>
      <c r="H355" s="222"/>
      <c r="I355" s="222"/>
      <c r="J355" s="222">
        <v>46.666666666666664</v>
      </c>
      <c r="K355" s="223">
        <v>59.375</v>
      </c>
      <c r="L355" s="223"/>
      <c r="M355" s="223"/>
      <c r="N355" s="224">
        <f t="shared" si="22"/>
        <v>2</v>
      </c>
      <c r="O355" s="224" t="s">
        <v>234</v>
      </c>
      <c r="P355" s="224" t="s">
        <v>142</v>
      </c>
      <c r="Q355" s="49"/>
    </row>
    <row r="356" spans="1:17" s="20" customFormat="1" hidden="1" x14ac:dyDescent="0.25">
      <c r="A356" s="219">
        <v>193</v>
      </c>
      <c r="B356" s="220" t="s">
        <v>8</v>
      </c>
      <c r="C356" s="219" t="s">
        <v>178</v>
      </c>
      <c r="D356" s="219" t="s">
        <v>8</v>
      </c>
      <c r="E356" s="221" t="s">
        <v>387</v>
      </c>
      <c r="F356" s="222"/>
      <c r="G356" s="222"/>
      <c r="H356" s="222">
        <v>14.473684210526317</v>
      </c>
      <c r="I356" s="222"/>
      <c r="J356" s="222">
        <v>6.1611374407582939</v>
      </c>
      <c r="K356" s="223"/>
      <c r="L356" s="223"/>
      <c r="M356" s="223"/>
      <c r="N356" s="224">
        <f t="shared" si="22"/>
        <v>2</v>
      </c>
      <c r="O356" s="224" t="s">
        <v>234</v>
      </c>
      <c r="P356" s="224" t="s">
        <v>142</v>
      </c>
      <c r="Q356" s="49"/>
    </row>
    <row r="357" spans="1:17" s="20" customFormat="1" hidden="1" x14ac:dyDescent="0.25">
      <c r="A357" s="219">
        <v>126</v>
      </c>
      <c r="B357" s="220" t="s">
        <v>92</v>
      </c>
      <c r="C357" s="219" t="s">
        <v>178</v>
      </c>
      <c r="D357" s="219" t="s">
        <v>92</v>
      </c>
      <c r="E357" s="221" t="s">
        <v>409</v>
      </c>
      <c r="F357" s="222"/>
      <c r="G357" s="222">
        <v>0</v>
      </c>
      <c r="H357" s="222">
        <v>26.315789473684209</v>
      </c>
      <c r="I357" s="222"/>
      <c r="J357" s="222"/>
      <c r="K357" s="223"/>
      <c r="L357" s="223"/>
      <c r="M357" s="223"/>
      <c r="N357" s="224">
        <f t="shared" si="22"/>
        <v>2</v>
      </c>
      <c r="O357" s="224" t="s">
        <v>234</v>
      </c>
      <c r="P357" s="224" t="s">
        <v>142</v>
      </c>
      <c r="Q357" s="49"/>
    </row>
    <row r="358" spans="1:17" s="20" customFormat="1" hidden="1" x14ac:dyDescent="0.25">
      <c r="A358" s="219">
        <v>159</v>
      </c>
      <c r="B358" s="220" t="s">
        <v>92</v>
      </c>
      <c r="C358" s="219" t="s">
        <v>178</v>
      </c>
      <c r="D358" s="219" t="s">
        <v>92</v>
      </c>
      <c r="E358" s="221" t="s">
        <v>296</v>
      </c>
      <c r="F358" s="222"/>
      <c r="G358" s="222"/>
      <c r="H358" s="222"/>
      <c r="I358" s="222"/>
      <c r="J358" s="222"/>
      <c r="K358" s="223">
        <v>14.760147601476014</v>
      </c>
      <c r="L358" s="223">
        <v>7.731958762886598</v>
      </c>
      <c r="M358" s="223"/>
      <c r="N358" s="224">
        <f t="shared" si="22"/>
        <v>2</v>
      </c>
      <c r="O358" s="224" t="s">
        <v>234</v>
      </c>
      <c r="P358" s="224" t="s">
        <v>142</v>
      </c>
      <c r="Q358" s="49"/>
    </row>
    <row r="359" spans="1:17" s="20" customFormat="1" hidden="1" x14ac:dyDescent="0.25">
      <c r="A359" s="219">
        <v>345</v>
      </c>
      <c r="B359" s="220" t="s">
        <v>92</v>
      </c>
      <c r="C359" s="219" t="s">
        <v>178</v>
      </c>
      <c r="D359" s="219"/>
      <c r="E359" s="221" t="s">
        <v>241</v>
      </c>
      <c r="F359" s="222"/>
      <c r="G359" s="222"/>
      <c r="H359" s="222"/>
      <c r="I359" s="222"/>
      <c r="J359" s="222"/>
      <c r="K359" s="223"/>
      <c r="L359" s="223">
        <v>37.5</v>
      </c>
      <c r="M359" s="223"/>
      <c r="N359" s="224">
        <f t="shared" si="22"/>
        <v>1</v>
      </c>
      <c r="O359" s="224" t="s">
        <v>234</v>
      </c>
      <c r="P359" s="224" t="s">
        <v>142</v>
      </c>
      <c r="Q359" s="49"/>
    </row>
    <row r="360" spans="1:17" s="20" customFormat="1" ht="25.5" hidden="1" x14ac:dyDescent="0.25">
      <c r="A360" s="219">
        <v>346</v>
      </c>
      <c r="B360" s="220" t="s">
        <v>92</v>
      </c>
      <c r="C360" s="219" t="s">
        <v>178</v>
      </c>
      <c r="D360" s="219"/>
      <c r="E360" s="221" t="s">
        <v>302</v>
      </c>
      <c r="F360" s="222"/>
      <c r="G360" s="222"/>
      <c r="H360" s="222"/>
      <c r="I360" s="222"/>
      <c r="J360" s="222"/>
      <c r="K360" s="223"/>
      <c r="L360" s="223">
        <v>0</v>
      </c>
      <c r="M360" s="223"/>
      <c r="N360" s="224">
        <f t="shared" si="22"/>
        <v>1</v>
      </c>
      <c r="O360" s="224" t="s">
        <v>234</v>
      </c>
      <c r="P360" s="224" t="s">
        <v>142</v>
      </c>
      <c r="Q360" s="49"/>
    </row>
    <row r="361" spans="1:17" s="20" customFormat="1" hidden="1" x14ac:dyDescent="0.25">
      <c r="A361" s="219">
        <v>321</v>
      </c>
      <c r="B361" s="220" t="s">
        <v>92</v>
      </c>
      <c r="C361" s="219" t="s">
        <v>178</v>
      </c>
      <c r="D361" s="219"/>
      <c r="E361" s="221" t="s">
        <v>300</v>
      </c>
      <c r="F361" s="222"/>
      <c r="G361" s="222"/>
      <c r="H361" s="222"/>
      <c r="I361" s="222"/>
      <c r="J361" s="222"/>
      <c r="K361" s="223"/>
      <c r="L361" s="223">
        <v>4.1666666666666661</v>
      </c>
      <c r="M361" s="223"/>
      <c r="N361" s="224">
        <f t="shared" si="22"/>
        <v>1</v>
      </c>
      <c r="O361" s="224" t="s">
        <v>234</v>
      </c>
      <c r="P361" s="224" t="s">
        <v>142</v>
      </c>
      <c r="Q361" s="49"/>
    </row>
    <row r="362" spans="1:17" s="20" customFormat="1" hidden="1" x14ac:dyDescent="0.25">
      <c r="A362" s="219">
        <v>154</v>
      </c>
      <c r="B362" s="220" t="s">
        <v>92</v>
      </c>
      <c r="C362" s="219" t="s">
        <v>178</v>
      </c>
      <c r="D362" s="219" t="s">
        <v>92</v>
      </c>
      <c r="E362" s="221" t="s">
        <v>404</v>
      </c>
      <c r="F362" s="222"/>
      <c r="G362" s="222"/>
      <c r="H362" s="222"/>
      <c r="I362" s="222"/>
      <c r="J362" s="222"/>
      <c r="K362" s="223">
        <v>21.739130434782609</v>
      </c>
      <c r="L362" s="223"/>
      <c r="M362" s="223"/>
      <c r="N362" s="224">
        <f t="shared" si="22"/>
        <v>1</v>
      </c>
      <c r="O362" s="224" t="s">
        <v>234</v>
      </c>
      <c r="P362" s="224" t="s">
        <v>142</v>
      </c>
      <c r="Q362" s="49"/>
    </row>
    <row r="363" spans="1:17" s="20" customFormat="1" hidden="1" x14ac:dyDescent="0.25">
      <c r="A363" s="219">
        <v>344</v>
      </c>
      <c r="B363" s="220" t="s">
        <v>92</v>
      </c>
      <c r="C363" s="219" t="s">
        <v>178</v>
      </c>
      <c r="D363" s="219"/>
      <c r="E363" s="221" t="s">
        <v>240</v>
      </c>
      <c r="F363" s="222"/>
      <c r="G363" s="222"/>
      <c r="H363" s="222"/>
      <c r="I363" s="222"/>
      <c r="J363" s="222"/>
      <c r="K363" s="223"/>
      <c r="L363" s="223">
        <v>37.5</v>
      </c>
      <c r="M363" s="223"/>
      <c r="N363" s="224">
        <f t="shared" si="22"/>
        <v>1</v>
      </c>
      <c r="O363" s="224" t="s">
        <v>234</v>
      </c>
      <c r="P363" s="224" t="s">
        <v>142</v>
      </c>
      <c r="Q363" s="49"/>
    </row>
    <row r="364" spans="1:17" s="20" customFormat="1" ht="25.5" hidden="1" x14ac:dyDescent="0.25">
      <c r="A364" s="219">
        <v>347</v>
      </c>
      <c r="B364" s="220" t="s">
        <v>92</v>
      </c>
      <c r="C364" s="219" t="s">
        <v>178</v>
      </c>
      <c r="D364" s="219"/>
      <c r="E364" s="221" t="s">
        <v>247</v>
      </c>
      <c r="F364" s="222"/>
      <c r="G364" s="222"/>
      <c r="H364" s="222"/>
      <c r="I364" s="222"/>
      <c r="J364" s="222"/>
      <c r="K364" s="223"/>
      <c r="L364" s="223">
        <v>33.333333333333329</v>
      </c>
      <c r="M364" s="223"/>
      <c r="N364" s="224">
        <f t="shared" si="22"/>
        <v>1</v>
      </c>
      <c r="O364" s="224" t="s">
        <v>234</v>
      </c>
      <c r="P364" s="224" t="s">
        <v>142</v>
      </c>
      <c r="Q364" s="49"/>
    </row>
    <row r="365" spans="1:17" s="20" customFormat="1" hidden="1" x14ac:dyDescent="0.25">
      <c r="A365" s="219">
        <v>155</v>
      </c>
      <c r="B365" s="220" t="s">
        <v>92</v>
      </c>
      <c r="C365" s="219" t="s">
        <v>178</v>
      </c>
      <c r="D365" s="219" t="s">
        <v>92</v>
      </c>
      <c r="E365" s="221" t="s">
        <v>403</v>
      </c>
      <c r="F365" s="222"/>
      <c r="G365" s="222"/>
      <c r="H365" s="222"/>
      <c r="I365" s="222"/>
      <c r="J365" s="222"/>
      <c r="K365" s="223"/>
      <c r="L365" s="223"/>
      <c r="M365" s="223"/>
      <c r="N365" s="224">
        <f t="shared" si="22"/>
        <v>0</v>
      </c>
      <c r="O365" s="224" t="s">
        <v>234</v>
      </c>
      <c r="P365" s="224" t="s">
        <v>142</v>
      </c>
      <c r="Q365" s="49"/>
    </row>
    <row r="366" spans="1:17" s="20" customFormat="1" hidden="1" x14ac:dyDescent="0.25">
      <c r="A366" s="219">
        <v>272</v>
      </c>
      <c r="B366" s="220" t="s">
        <v>8</v>
      </c>
      <c r="C366" s="219" t="s">
        <v>178</v>
      </c>
      <c r="D366" s="219"/>
      <c r="E366" s="221" t="s">
        <v>426</v>
      </c>
      <c r="F366" s="222"/>
      <c r="G366" s="222"/>
      <c r="H366" s="222"/>
      <c r="I366" s="222"/>
      <c r="J366" s="222"/>
      <c r="K366" s="223"/>
      <c r="L366" s="223"/>
      <c r="M366" s="223"/>
      <c r="N366" s="224">
        <f t="shared" si="22"/>
        <v>0</v>
      </c>
      <c r="O366" s="224" t="s">
        <v>234</v>
      </c>
      <c r="P366" s="224" t="s">
        <v>142</v>
      </c>
      <c r="Q366" s="49"/>
    </row>
    <row r="367" spans="1:17" s="20" customFormat="1" hidden="1" x14ac:dyDescent="0.25">
      <c r="A367" s="219">
        <v>158</v>
      </c>
      <c r="B367" s="220" t="s">
        <v>92</v>
      </c>
      <c r="C367" s="219" t="s">
        <v>178</v>
      </c>
      <c r="D367" s="219" t="s">
        <v>92</v>
      </c>
      <c r="E367" s="221" t="s">
        <v>674</v>
      </c>
      <c r="F367" s="222"/>
      <c r="G367" s="222"/>
      <c r="H367" s="222"/>
      <c r="I367" s="222"/>
      <c r="J367" s="222"/>
      <c r="K367" s="223"/>
      <c r="L367" s="223"/>
      <c r="M367" s="223"/>
      <c r="N367" s="224">
        <f t="shared" si="22"/>
        <v>0</v>
      </c>
      <c r="O367" s="224" t="s">
        <v>234</v>
      </c>
      <c r="P367" s="224" t="s">
        <v>142</v>
      </c>
      <c r="Q367" s="49"/>
    </row>
    <row r="368" spans="1:17" s="20" customFormat="1" ht="25.5" hidden="1" x14ac:dyDescent="0.25">
      <c r="A368" s="219">
        <v>149</v>
      </c>
      <c r="B368" s="220" t="s">
        <v>92</v>
      </c>
      <c r="C368" s="219" t="s">
        <v>178</v>
      </c>
      <c r="D368" s="219" t="s">
        <v>92</v>
      </c>
      <c r="E368" s="221" t="s">
        <v>470</v>
      </c>
      <c r="F368" s="222"/>
      <c r="G368" s="222"/>
      <c r="H368" s="222"/>
      <c r="I368" s="222"/>
      <c r="J368" s="222"/>
      <c r="K368" s="223"/>
      <c r="L368" s="223"/>
      <c r="M368" s="223"/>
      <c r="N368" s="224">
        <f t="shared" si="22"/>
        <v>0</v>
      </c>
      <c r="O368" s="224" t="s">
        <v>234</v>
      </c>
      <c r="P368" s="224" t="s">
        <v>142</v>
      </c>
      <c r="Q368" s="49"/>
    </row>
    <row r="369" spans="1:17" s="20" customFormat="1" ht="25.5" hidden="1" x14ac:dyDescent="0.25">
      <c r="A369" s="219">
        <v>192</v>
      </c>
      <c r="B369" s="220" t="s">
        <v>62</v>
      </c>
      <c r="C369" s="219" t="s">
        <v>174</v>
      </c>
      <c r="D369" s="219" t="s">
        <v>62</v>
      </c>
      <c r="E369" s="221" t="s">
        <v>412</v>
      </c>
      <c r="F369" s="222"/>
      <c r="G369" s="222">
        <v>30.76923076923077</v>
      </c>
      <c r="H369" s="222"/>
      <c r="I369" s="222"/>
      <c r="J369" s="222"/>
      <c r="K369" s="223"/>
      <c r="L369" s="223"/>
      <c r="M369" s="223"/>
      <c r="N369" s="224">
        <f t="shared" si="22"/>
        <v>1</v>
      </c>
      <c r="O369" s="224" t="s">
        <v>234</v>
      </c>
      <c r="P369" s="224" t="s">
        <v>142</v>
      </c>
      <c r="Q369" s="49"/>
    </row>
    <row r="370" spans="1:17" s="20" customFormat="1" hidden="1" x14ac:dyDescent="0.25">
      <c r="A370" s="219">
        <v>201</v>
      </c>
      <c r="B370" s="220" t="s">
        <v>62</v>
      </c>
      <c r="C370" s="219" t="s">
        <v>174</v>
      </c>
      <c r="D370" s="219" t="s">
        <v>62</v>
      </c>
      <c r="E370" s="221" t="s">
        <v>289</v>
      </c>
      <c r="F370" s="222"/>
      <c r="G370" s="222"/>
      <c r="H370" s="222"/>
      <c r="I370" s="222"/>
      <c r="J370" s="222"/>
      <c r="K370" s="223"/>
      <c r="L370" s="223">
        <v>15.527950310559008</v>
      </c>
      <c r="M370" s="223"/>
      <c r="N370" s="224">
        <f t="shared" si="22"/>
        <v>1</v>
      </c>
      <c r="O370" s="224" t="s">
        <v>234</v>
      </c>
      <c r="P370" s="224" t="s">
        <v>142</v>
      </c>
      <c r="Q370" s="49"/>
    </row>
    <row r="371" spans="1:17" s="20" customFormat="1" hidden="1" x14ac:dyDescent="0.25">
      <c r="A371" s="219">
        <v>212</v>
      </c>
      <c r="B371" s="220" t="s">
        <v>62</v>
      </c>
      <c r="C371" s="219" t="s">
        <v>174</v>
      </c>
      <c r="D371" s="219" t="s">
        <v>62</v>
      </c>
      <c r="E371" s="221" t="s">
        <v>377</v>
      </c>
      <c r="F371" s="222"/>
      <c r="G371" s="222"/>
      <c r="H371" s="222"/>
      <c r="I371" s="222"/>
      <c r="J371" s="222"/>
      <c r="K371" s="223"/>
      <c r="L371" s="223"/>
      <c r="M371" s="223"/>
      <c r="N371" s="224">
        <f t="shared" si="22"/>
        <v>0</v>
      </c>
      <c r="O371" s="224" t="s">
        <v>234</v>
      </c>
      <c r="P371" s="224" t="s">
        <v>142</v>
      </c>
      <c r="Q371" s="49"/>
    </row>
    <row r="372" spans="1:17" s="20" customFormat="1" hidden="1" x14ac:dyDescent="0.25">
      <c r="A372" s="219">
        <v>311</v>
      </c>
      <c r="B372" s="220" t="s">
        <v>47</v>
      </c>
      <c r="C372" s="219" t="s">
        <v>176</v>
      </c>
      <c r="D372" s="219"/>
      <c r="E372" s="221" t="s">
        <v>250</v>
      </c>
      <c r="F372" s="222"/>
      <c r="G372" s="222"/>
      <c r="H372" s="222"/>
      <c r="I372" s="222"/>
      <c r="J372" s="222"/>
      <c r="K372" s="223"/>
      <c r="L372" s="223">
        <v>30.252100840336134</v>
      </c>
      <c r="M372" s="223"/>
      <c r="N372" s="224">
        <f t="shared" si="22"/>
        <v>1</v>
      </c>
      <c r="O372" s="224" t="s">
        <v>234</v>
      </c>
      <c r="P372" s="224" t="s">
        <v>142</v>
      </c>
      <c r="Q372" s="49"/>
    </row>
    <row r="373" spans="1:17" s="20" customFormat="1" hidden="1" x14ac:dyDescent="0.25">
      <c r="A373" s="219">
        <v>8</v>
      </c>
      <c r="B373" s="220" t="s">
        <v>39</v>
      </c>
      <c r="C373" s="219" t="s">
        <v>196</v>
      </c>
      <c r="D373" s="219" t="s">
        <v>39</v>
      </c>
      <c r="E373" s="221" t="s">
        <v>405</v>
      </c>
      <c r="F373" s="222"/>
      <c r="G373" s="222">
        <v>4.7619047619047619</v>
      </c>
      <c r="H373" s="222"/>
      <c r="I373" s="222"/>
      <c r="J373" s="222"/>
      <c r="K373" s="223"/>
      <c r="L373" s="223"/>
      <c r="M373" s="223"/>
      <c r="N373" s="224">
        <f t="shared" si="22"/>
        <v>1</v>
      </c>
      <c r="O373" s="224" t="s">
        <v>234</v>
      </c>
      <c r="P373" s="224" t="s">
        <v>142</v>
      </c>
      <c r="Q373" s="49"/>
    </row>
    <row r="374" spans="1:17" s="20" customFormat="1" hidden="1" x14ac:dyDescent="0.25">
      <c r="A374" s="219">
        <v>189</v>
      </c>
      <c r="B374" s="220" t="s">
        <v>375</v>
      </c>
      <c r="C374" s="219" t="s">
        <v>184</v>
      </c>
      <c r="D374" s="219" t="s">
        <v>44</v>
      </c>
      <c r="E374" s="221" t="s">
        <v>254</v>
      </c>
      <c r="F374" s="222"/>
      <c r="G374" s="222">
        <v>6.7542213883677302</v>
      </c>
      <c r="H374" s="222"/>
      <c r="I374" s="222">
        <v>12.287581699346404</v>
      </c>
      <c r="J374" s="222"/>
      <c r="K374" s="223"/>
      <c r="L374" s="223">
        <v>29.399585921325048</v>
      </c>
      <c r="M374" s="223"/>
      <c r="N374" s="224">
        <f t="shared" si="22"/>
        <v>3</v>
      </c>
      <c r="O374" s="224" t="s">
        <v>234</v>
      </c>
      <c r="P374" s="224" t="s">
        <v>142</v>
      </c>
      <c r="Q374" s="49"/>
    </row>
    <row r="375" spans="1:17" s="20" customFormat="1" ht="25.5" hidden="1" x14ac:dyDescent="0.25">
      <c r="A375" s="219">
        <v>178</v>
      </c>
      <c r="B375" s="220" t="s">
        <v>375</v>
      </c>
      <c r="C375" s="219" t="s">
        <v>184</v>
      </c>
      <c r="D375" s="219" t="s">
        <v>44</v>
      </c>
      <c r="E375" s="221" t="s">
        <v>279</v>
      </c>
      <c r="F375" s="222"/>
      <c r="G375" s="222">
        <v>8.1950207468879661</v>
      </c>
      <c r="H375" s="222"/>
      <c r="I375" s="222"/>
      <c r="J375" s="222"/>
      <c r="K375" s="223"/>
      <c r="L375" s="223">
        <v>21.09375</v>
      </c>
      <c r="M375" s="223"/>
      <c r="N375" s="224">
        <f t="shared" si="22"/>
        <v>2</v>
      </c>
      <c r="O375" s="224" t="s">
        <v>234</v>
      </c>
      <c r="P375" s="224" t="s">
        <v>142</v>
      </c>
      <c r="Q375" s="49"/>
    </row>
    <row r="376" spans="1:17" s="20" customFormat="1" hidden="1" x14ac:dyDescent="0.25">
      <c r="A376" s="219">
        <v>180</v>
      </c>
      <c r="B376" s="220" t="s">
        <v>375</v>
      </c>
      <c r="C376" s="219" t="s">
        <v>184</v>
      </c>
      <c r="D376" s="219" t="s">
        <v>44</v>
      </c>
      <c r="E376" s="221" t="s">
        <v>396</v>
      </c>
      <c r="F376" s="222"/>
      <c r="G376" s="222">
        <v>7.7868852459016393</v>
      </c>
      <c r="H376" s="222"/>
      <c r="I376" s="222"/>
      <c r="J376" s="222"/>
      <c r="K376" s="223">
        <v>21.348314606741571</v>
      </c>
      <c r="L376" s="223"/>
      <c r="M376" s="223"/>
      <c r="N376" s="224">
        <f t="shared" si="22"/>
        <v>2</v>
      </c>
      <c r="O376" s="224" t="s">
        <v>234</v>
      </c>
      <c r="P376" s="224" t="s">
        <v>142</v>
      </c>
      <c r="Q376" s="49"/>
    </row>
    <row r="377" spans="1:17" s="20" customFormat="1" hidden="1" x14ac:dyDescent="0.25">
      <c r="A377" s="219">
        <v>190</v>
      </c>
      <c r="B377" s="220" t="s">
        <v>375</v>
      </c>
      <c r="C377" s="219" t="s">
        <v>184</v>
      </c>
      <c r="D377" s="219" t="s">
        <v>44</v>
      </c>
      <c r="E377" s="221" t="s">
        <v>287</v>
      </c>
      <c r="F377" s="222"/>
      <c r="G377" s="222">
        <v>4.931192660550459</v>
      </c>
      <c r="H377" s="222"/>
      <c r="I377" s="222"/>
      <c r="J377" s="222"/>
      <c r="K377" s="223"/>
      <c r="L377" s="223">
        <v>16.204986149584489</v>
      </c>
      <c r="M377" s="223"/>
      <c r="N377" s="224">
        <f t="shared" si="22"/>
        <v>2</v>
      </c>
      <c r="O377" s="224" t="s">
        <v>234</v>
      </c>
      <c r="P377" s="224" t="s">
        <v>142</v>
      </c>
      <c r="Q377" s="49"/>
    </row>
    <row r="378" spans="1:17" s="20" customFormat="1" hidden="1" x14ac:dyDescent="0.25">
      <c r="A378" s="219">
        <v>248</v>
      </c>
      <c r="B378" s="220" t="s">
        <v>375</v>
      </c>
      <c r="C378" s="219" t="s">
        <v>184</v>
      </c>
      <c r="D378" s="219" t="s">
        <v>44</v>
      </c>
      <c r="E378" s="221" t="s">
        <v>427</v>
      </c>
      <c r="F378" s="222"/>
      <c r="G378" s="222"/>
      <c r="H378" s="222">
        <v>4.9019607843137258</v>
      </c>
      <c r="I378" s="222"/>
      <c r="J378" s="222"/>
      <c r="K378" s="223">
        <v>16.483516483516482</v>
      </c>
      <c r="L378" s="223"/>
      <c r="M378" s="223"/>
      <c r="N378" s="224">
        <f t="shared" si="22"/>
        <v>2</v>
      </c>
      <c r="O378" s="224" t="s">
        <v>234</v>
      </c>
      <c r="P378" s="224" t="s">
        <v>142</v>
      </c>
      <c r="Q378" s="49"/>
    </row>
    <row r="379" spans="1:17" s="20" customFormat="1" hidden="1" x14ac:dyDescent="0.25">
      <c r="A379" s="219">
        <v>179</v>
      </c>
      <c r="B379" s="220" t="s">
        <v>375</v>
      </c>
      <c r="C379" s="219" t="s">
        <v>184</v>
      </c>
      <c r="D379" s="219"/>
      <c r="E379" s="221" t="s">
        <v>293</v>
      </c>
      <c r="F379" s="222"/>
      <c r="G379" s="222"/>
      <c r="H379" s="222"/>
      <c r="I379" s="222"/>
      <c r="J379" s="222"/>
      <c r="K379" s="223"/>
      <c r="L379" s="223">
        <v>12.352941176470589</v>
      </c>
      <c r="M379" s="223"/>
      <c r="N379" s="224">
        <f t="shared" si="22"/>
        <v>1</v>
      </c>
      <c r="O379" s="224" t="s">
        <v>234</v>
      </c>
      <c r="P379" s="224" t="s">
        <v>142</v>
      </c>
      <c r="Q379" s="49"/>
    </row>
    <row r="380" spans="1:17" s="20" customFormat="1" hidden="1" x14ac:dyDescent="0.25">
      <c r="A380" s="219">
        <v>264</v>
      </c>
      <c r="B380" s="220" t="s">
        <v>375</v>
      </c>
      <c r="C380" s="219" t="s">
        <v>184</v>
      </c>
      <c r="D380" s="219"/>
      <c r="E380" s="221" t="s">
        <v>275</v>
      </c>
      <c r="F380" s="222"/>
      <c r="G380" s="222"/>
      <c r="H380" s="222"/>
      <c r="I380" s="222"/>
      <c r="J380" s="222"/>
      <c r="K380" s="223"/>
      <c r="L380" s="223">
        <v>21.824104234527688</v>
      </c>
      <c r="M380" s="223"/>
      <c r="N380" s="224">
        <f t="shared" si="22"/>
        <v>1</v>
      </c>
      <c r="O380" s="224" t="s">
        <v>234</v>
      </c>
      <c r="P380" s="224" t="s">
        <v>142</v>
      </c>
      <c r="Q380" s="49"/>
    </row>
    <row r="381" spans="1:17" s="20" customFormat="1" hidden="1" x14ac:dyDescent="0.25">
      <c r="A381" s="219">
        <v>263</v>
      </c>
      <c r="B381" s="220" t="s">
        <v>375</v>
      </c>
      <c r="C381" s="219" t="s">
        <v>184</v>
      </c>
      <c r="D381" s="219"/>
      <c r="E381" s="221" t="s">
        <v>675</v>
      </c>
      <c r="F381" s="222"/>
      <c r="G381" s="222"/>
      <c r="H381" s="222"/>
      <c r="I381" s="222"/>
      <c r="J381" s="222"/>
      <c r="K381" s="223"/>
      <c r="L381" s="223">
        <v>21.301775147928996</v>
      </c>
      <c r="M381" s="223"/>
      <c r="N381" s="224">
        <f t="shared" si="22"/>
        <v>1</v>
      </c>
      <c r="O381" s="224" t="s">
        <v>234</v>
      </c>
      <c r="P381" s="224" t="s">
        <v>142</v>
      </c>
      <c r="Q381" s="49"/>
    </row>
    <row r="382" spans="1:17" s="20" customFormat="1" hidden="1" x14ac:dyDescent="0.25">
      <c r="A382" s="219">
        <v>269</v>
      </c>
      <c r="B382" s="220" t="s">
        <v>375</v>
      </c>
      <c r="C382" s="219" t="s">
        <v>184</v>
      </c>
      <c r="D382" s="219"/>
      <c r="E382" s="221" t="s">
        <v>193</v>
      </c>
      <c r="F382" s="222"/>
      <c r="G382" s="222"/>
      <c r="H382" s="222"/>
      <c r="I382" s="222"/>
      <c r="J382" s="222"/>
      <c r="K382" s="223"/>
      <c r="L382" s="223">
        <v>69.829730246795492</v>
      </c>
      <c r="M382" s="223"/>
      <c r="N382" s="224">
        <f t="shared" si="22"/>
        <v>1</v>
      </c>
      <c r="O382" s="224" t="s">
        <v>234</v>
      </c>
      <c r="P382" s="224" t="s">
        <v>142</v>
      </c>
      <c r="Q382" s="49"/>
    </row>
    <row r="383" spans="1:17" s="20" customFormat="1" hidden="1" x14ac:dyDescent="0.25">
      <c r="A383" s="219">
        <v>186</v>
      </c>
      <c r="B383" s="220" t="s">
        <v>375</v>
      </c>
      <c r="C383" s="219" t="s">
        <v>184</v>
      </c>
      <c r="D383" s="219" t="s">
        <v>44</v>
      </c>
      <c r="E383" s="221" t="s">
        <v>424</v>
      </c>
      <c r="F383" s="222"/>
      <c r="G383" s="222">
        <v>4.3333333333333339</v>
      </c>
      <c r="H383" s="222"/>
      <c r="I383" s="222"/>
      <c r="J383" s="222"/>
      <c r="K383" s="223"/>
      <c r="L383" s="223"/>
      <c r="M383" s="223"/>
      <c r="N383" s="224">
        <f t="shared" si="22"/>
        <v>1</v>
      </c>
      <c r="O383" s="224" t="s">
        <v>234</v>
      </c>
      <c r="P383" s="224" t="s">
        <v>142</v>
      </c>
      <c r="Q383" s="49"/>
    </row>
    <row r="384" spans="1:17" s="20" customFormat="1" ht="25.5" hidden="1" x14ac:dyDescent="0.25">
      <c r="A384" s="219">
        <v>335</v>
      </c>
      <c r="B384" s="220" t="s">
        <v>44</v>
      </c>
      <c r="C384" s="219" t="s">
        <v>184</v>
      </c>
      <c r="D384" s="219"/>
      <c r="E384" s="221" t="s">
        <v>676</v>
      </c>
      <c r="F384" s="222"/>
      <c r="G384" s="222"/>
      <c r="H384" s="222"/>
      <c r="I384" s="222"/>
      <c r="J384" s="222"/>
      <c r="K384" s="223"/>
      <c r="L384" s="223">
        <v>14.779874213836477</v>
      </c>
      <c r="M384" s="223"/>
      <c r="N384" s="224">
        <f t="shared" si="22"/>
        <v>1</v>
      </c>
      <c r="O384" s="224" t="s">
        <v>234</v>
      </c>
      <c r="P384" s="224" t="s">
        <v>142</v>
      </c>
      <c r="Q384" s="49"/>
    </row>
    <row r="385" spans="1:17" s="20" customFormat="1" hidden="1" x14ac:dyDescent="0.25">
      <c r="A385" s="219">
        <v>161</v>
      </c>
      <c r="B385" s="220" t="s">
        <v>8</v>
      </c>
      <c r="C385" s="219" t="s">
        <v>205</v>
      </c>
      <c r="D385" s="219" t="s">
        <v>8</v>
      </c>
      <c r="E385" s="221" t="s">
        <v>378</v>
      </c>
      <c r="F385" s="222"/>
      <c r="G385" s="222">
        <v>53.333333333333336</v>
      </c>
      <c r="H385" s="222"/>
      <c r="I385" s="222"/>
      <c r="J385" s="222"/>
      <c r="K385" s="223"/>
      <c r="L385" s="223"/>
      <c r="M385" s="223"/>
      <c r="N385" s="224">
        <f t="shared" si="22"/>
        <v>1</v>
      </c>
      <c r="O385" s="224" t="s">
        <v>234</v>
      </c>
      <c r="P385" s="224" t="s">
        <v>142</v>
      </c>
      <c r="Q385" s="49"/>
    </row>
    <row r="386" spans="1:17" s="20" customFormat="1" hidden="1" x14ac:dyDescent="0.25">
      <c r="A386" s="219">
        <v>46</v>
      </c>
      <c r="B386" s="220" t="s">
        <v>12</v>
      </c>
      <c r="C386" s="219" t="s">
        <v>180</v>
      </c>
      <c r="D386" s="219" t="s">
        <v>12</v>
      </c>
      <c r="E386" s="221" t="s">
        <v>388</v>
      </c>
      <c r="F386" s="222">
        <v>11.76470588235294</v>
      </c>
      <c r="G386" s="222"/>
      <c r="H386" s="222"/>
      <c r="I386" s="222"/>
      <c r="J386" s="222"/>
      <c r="K386" s="223"/>
      <c r="L386" s="223"/>
      <c r="M386" s="223"/>
      <c r="N386" s="224">
        <f t="shared" ref="N386:N397" si="23">COUNT(F386:M386)</f>
        <v>1</v>
      </c>
      <c r="O386" s="224" t="s">
        <v>234</v>
      </c>
      <c r="P386" s="224" t="s">
        <v>142</v>
      </c>
      <c r="Q386" s="49"/>
    </row>
    <row r="387" spans="1:17" s="20" customFormat="1" hidden="1" x14ac:dyDescent="0.25">
      <c r="A387" s="219">
        <v>197</v>
      </c>
      <c r="B387" s="220" t="s">
        <v>12</v>
      </c>
      <c r="C387" s="219" t="s">
        <v>180</v>
      </c>
      <c r="D387" s="219" t="s">
        <v>12</v>
      </c>
      <c r="E387" s="221" t="s">
        <v>418</v>
      </c>
      <c r="F387" s="222"/>
      <c r="G387" s="222"/>
      <c r="H387" s="222"/>
      <c r="I387" s="222"/>
      <c r="J387" s="222"/>
      <c r="K387" s="223"/>
      <c r="L387" s="223"/>
      <c r="M387" s="223"/>
      <c r="N387" s="224">
        <f t="shared" si="23"/>
        <v>0</v>
      </c>
      <c r="O387" s="224" t="s">
        <v>234</v>
      </c>
      <c r="P387" s="224" t="s">
        <v>142</v>
      </c>
      <c r="Q387" s="49"/>
    </row>
    <row r="388" spans="1:17" s="20" customFormat="1" hidden="1" x14ac:dyDescent="0.25">
      <c r="A388" s="219">
        <v>41</v>
      </c>
      <c r="B388" s="220" t="s">
        <v>8</v>
      </c>
      <c r="C388" s="219" t="s">
        <v>178</v>
      </c>
      <c r="D388" s="219" t="s">
        <v>8</v>
      </c>
      <c r="E388" s="221" t="s">
        <v>467</v>
      </c>
      <c r="F388" s="222">
        <v>0</v>
      </c>
      <c r="G388" s="222">
        <v>13.636363636363635</v>
      </c>
      <c r="H388" s="222"/>
      <c r="I388" s="222">
        <v>0</v>
      </c>
      <c r="J388" s="222"/>
      <c r="K388" s="223"/>
      <c r="L388" s="223"/>
      <c r="M388" s="223"/>
      <c r="N388" s="224">
        <f t="shared" si="23"/>
        <v>3</v>
      </c>
      <c r="O388" s="224" t="s">
        <v>234</v>
      </c>
      <c r="P388" s="224" t="s">
        <v>343</v>
      </c>
      <c r="Q388" s="49"/>
    </row>
    <row r="389" spans="1:17" s="20" customFormat="1" hidden="1" x14ac:dyDescent="0.25">
      <c r="A389" s="219">
        <v>157</v>
      </c>
      <c r="B389" s="220" t="s">
        <v>92</v>
      </c>
      <c r="C389" s="219" t="s">
        <v>178</v>
      </c>
      <c r="D389" s="219" t="s">
        <v>92</v>
      </c>
      <c r="E389" s="221" t="s">
        <v>453</v>
      </c>
      <c r="F389" s="222"/>
      <c r="G389" s="222">
        <v>4.918032786885246</v>
      </c>
      <c r="H389" s="222"/>
      <c r="I389" s="222"/>
      <c r="J389" s="222"/>
      <c r="K389" s="223"/>
      <c r="L389" s="223"/>
      <c r="M389" s="223"/>
      <c r="N389" s="224">
        <f t="shared" si="23"/>
        <v>1</v>
      </c>
      <c r="O389" s="224" t="s">
        <v>234</v>
      </c>
      <c r="P389" s="224" t="s">
        <v>343</v>
      </c>
      <c r="Q389" s="49"/>
    </row>
    <row r="390" spans="1:17" s="20" customFormat="1" hidden="1" x14ac:dyDescent="0.25">
      <c r="A390" s="219">
        <v>202</v>
      </c>
      <c r="B390" s="220" t="s">
        <v>62</v>
      </c>
      <c r="C390" s="219" t="s">
        <v>174</v>
      </c>
      <c r="D390" s="219" t="s">
        <v>62</v>
      </c>
      <c r="E390" s="221" t="s">
        <v>476</v>
      </c>
      <c r="F390" s="222"/>
      <c r="G390" s="222">
        <v>66.666666666666657</v>
      </c>
      <c r="H390" s="222"/>
      <c r="I390" s="222"/>
      <c r="J390" s="222"/>
      <c r="K390" s="223"/>
      <c r="L390" s="223"/>
      <c r="M390" s="223"/>
      <c r="N390" s="224">
        <f t="shared" si="23"/>
        <v>1</v>
      </c>
      <c r="O390" s="224" t="s">
        <v>234</v>
      </c>
      <c r="P390" s="224" t="s">
        <v>343</v>
      </c>
      <c r="Q390" s="49"/>
    </row>
    <row r="391" spans="1:17" s="20" customFormat="1" hidden="1" x14ac:dyDescent="0.25">
      <c r="A391" s="219">
        <v>109</v>
      </c>
      <c r="B391" s="220" t="s">
        <v>62</v>
      </c>
      <c r="C391" s="219" t="s">
        <v>174</v>
      </c>
      <c r="D391" s="219"/>
      <c r="E391" s="221" t="s">
        <v>473</v>
      </c>
      <c r="F391" s="222"/>
      <c r="G391" s="222"/>
      <c r="H391" s="222"/>
      <c r="I391" s="222"/>
      <c r="J391" s="222"/>
      <c r="K391" s="223"/>
      <c r="L391" s="223"/>
      <c r="M391" s="223"/>
      <c r="N391" s="224">
        <f t="shared" si="23"/>
        <v>0</v>
      </c>
      <c r="O391" s="224" t="s">
        <v>234</v>
      </c>
      <c r="P391" s="224" t="s">
        <v>343</v>
      </c>
      <c r="Q391" s="49"/>
    </row>
    <row r="392" spans="1:17" s="20" customFormat="1" hidden="1" x14ac:dyDescent="0.25">
      <c r="A392" s="219">
        <v>87</v>
      </c>
      <c r="B392" s="220" t="s">
        <v>12</v>
      </c>
      <c r="C392" s="219" t="s">
        <v>221</v>
      </c>
      <c r="D392" s="219"/>
      <c r="E392" s="221" t="s">
        <v>480</v>
      </c>
      <c r="F392" s="222"/>
      <c r="G392" s="222"/>
      <c r="H392" s="222"/>
      <c r="I392" s="222"/>
      <c r="J392" s="222"/>
      <c r="K392" s="223"/>
      <c r="L392" s="223"/>
      <c r="M392" s="223"/>
      <c r="N392" s="224">
        <f t="shared" si="23"/>
        <v>0</v>
      </c>
      <c r="O392" s="224" t="s">
        <v>234</v>
      </c>
      <c r="P392" s="224" t="s">
        <v>343</v>
      </c>
      <c r="Q392" s="49"/>
    </row>
    <row r="393" spans="1:17" s="20" customFormat="1" hidden="1" x14ac:dyDescent="0.25">
      <c r="A393" s="219">
        <v>252</v>
      </c>
      <c r="B393" s="220" t="s">
        <v>12</v>
      </c>
      <c r="C393" s="219" t="s">
        <v>225</v>
      </c>
      <c r="D393" s="219" t="s">
        <v>12</v>
      </c>
      <c r="E393" s="221" t="s">
        <v>456</v>
      </c>
      <c r="F393" s="222"/>
      <c r="G393" s="222"/>
      <c r="H393" s="222"/>
      <c r="I393" s="222">
        <v>37.209302325581397</v>
      </c>
      <c r="J393" s="222"/>
      <c r="K393" s="223"/>
      <c r="L393" s="223"/>
      <c r="M393" s="223"/>
      <c r="N393" s="224">
        <f t="shared" si="23"/>
        <v>1</v>
      </c>
      <c r="O393" s="224" t="s">
        <v>234</v>
      </c>
      <c r="P393" s="224" t="s">
        <v>343</v>
      </c>
      <c r="Q393" s="49"/>
    </row>
    <row r="394" spans="1:17" s="20" customFormat="1" hidden="1" x14ac:dyDescent="0.25">
      <c r="A394" s="219">
        <v>61</v>
      </c>
      <c r="B394" s="220" t="s">
        <v>12</v>
      </c>
      <c r="C394" s="219" t="s">
        <v>225</v>
      </c>
      <c r="D394" s="219"/>
      <c r="E394" s="221" t="s">
        <v>451</v>
      </c>
      <c r="F394" s="222"/>
      <c r="G394" s="222"/>
      <c r="H394" s="222"/>
      <c r="I394" s="222"/>
      <c r="J394" s="222"/>
      <c r="K394" s="223"/>
      <c r="L394" s="223"/>
      <c r="M394" s="223"/>
      <c r="N394" s="224">
        <f t="shared" si="23"/>
        <v>0</v>
      </c>
      <c r="O394" s="224" t="s">
        <v>234</v>
      </c>
      <c r="P394" s="224" t="s">
        <v>343</v>
      </c>
      <c r="Q394" s="49"/>
    </row>
    <row r="395" spans="1:17" s="20" customFormat="1" hidden="1" x14ac:dyDescent="0.25">
      <c r="A395" s="219">
        <v>72</v>
      </c>
      <c r="B395" s="220" t="s">
        <v>12</v>
      </c>
      <c r="C395" s="219" t="s">
        <v>225</v>
      </c>
      <c r="D395" s="219"/>
      <c r="E395" s="221" t="s">
        <v>455</v>
      </c>
      <c r="F395" s="222"/>
      <c r="G395" s="222"/>
      <c r="H395" s="222"/>
      <c r="I395" s="222"/>
      <c r="J395" s="222"/>
      <c r="K395" s="223"/>
      <c r="L395" s="223"/>
      <c r="M395" s="223"/>
      <c r="N395" s="224">
        <f t="shared" si="23"/>
        <v>0</v>
      </c>
      <c r="O395" s="224" t="s">
        <v>234</v>
      </c>
      <c r="P395" s="224" t="s">
        <v>343</v>
      </c>
      <c r="Q395" s="49"/>
    </row>
    <row r="396" spans="1:17" s="20" customFormat="1" hidden="1" x14ac:dyDescent="0.25">
      <c r="A396" s="219">
        <v>137</v>
      </c>
      <c r="B396" s="220" t="s">
        <v>8</v>
      </c>
      <c r="C396" s="219" t="s">
        <v>205</v>
      </c>
      <c r="D396" s="219" t="s">
        <v>8</v>
      </c>
      <c r="E396" s="221" t="s">
        <v>468</v>
      </c>
      <c r="F396" s="222">
        <v>12.5</v>
      </c>
      <c r="G396" s="222"/>
      <c r="H396" s="222"/>
      <c r="I396" s="222"/>
      <c r="J396" s="222"/>
      <c r="K396" s="223"/>
      <c r="L396" s="223"/>
      <c r="M396" s="223"/>
      <c r="N396" s="224">
        <f t="shared" si="23"/>
        <v>1</v>
      </c>
      <c r="O396" s="224" t="s">
        <v>234</v>
      </c>
      <c r="P396" s="224" t="s">
        <v>343</v>
      </c>
      <c r="Q396" s="49"/>
    </row>
    <row r="397" spans="1:17" s="20" customFormat="1" hidden="1" x14ac:dyDescent="0.25">
      <c r="A397" s="219">
        <v>239</v>
      </c>
      <c r="B397" s="220" t="s">
        <v>92</v>
      </c>
      <c r="C397" s="219" t="s">
        <v>178</v>
      </c>
      <c r="D397" s="219"/>
      <c r="E397" s="221" t="s">
        <v>430</v>
      </c>
      <c r="F397" s="222"/>
      <c r="G397" s="222"/>
      <c r="H397" s="222"/>
      <c r="I397" s="222"/>
      <c r="J397" s="222"/>
      <c r="K397" s="223"/>
      <c r="L397" s="223"/>
      <c r="M397" s="223"/>
      <c r="N397" s="224">
        <f t="shared" si="23"/>
        <v>0</v>
      </c>
      <c r="O397" s="224" t="s">
        <v>234</v>
      </c>
      <c r="P397" s="224" t="s">
        <v>234</v>
      </c>
      <c r="Q397" s="109"/>
    </row>
  </sheetData>
  <autoFilter ref="A1:Q397">
    <filterColumn colId="0">
      <filters>
        <filter val="222"/>
      </filters>
    </filterColumn>
  </autoFilter>
  <pageMargins left="3.937007874015748E-2" right="3.937007874015748E-2" top="0.15748031496062992" bottom="0.15748031496062992" header="0.31496062992125984" footer="0.31496062992125984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67" bestFit="1" customWidth="1"/>
    <col min="2" max="2" width="8.7109375" style="62" customWidth="1"/>
    <col min="3" max="3" width="13.85546875" style="62" customWidth="1"/>
    <col min="4" max="4" width="11.140625" style="62" customWidth="1"/>
    <col min="5" max="5" width="11" style="62" customWidth="1"/>
    <col min="6" max="6" width="14.7109375" hidden="1" customWidth="1"/>
  </cols>
  <sheetData>
    <row r="1" spans="1:6" ht="43.5" customHeight="1" x14ac:dyDescent="0.25">
      <c r="A1" s="191" t="s">
        <v>363</v>
      </c>
      <c r="B1" s="164" t="s">
        <v>159</v>
      </c>
      <c r="C1" s="164" t="s">
        <v>160</v>
      </c>
      <c r="D1" s="164" t="s">
        <v>526</v>
      </c>
      <c r="E1" s="164" t="s">
        <v>362</v>
      </c>
      <c r="F1" s="38" t="s">
        <v>162</v>
      </c>
    </row>
    <row r="2" spans="1:6" x14ac:dyDescent="0.25">
      <c r="A2" s="47" t="s">
        <v>364</v>
      </c>
      <c r="B2" s="81">
        <v>3023.6</v>
      </c>
      <c r="C2" s="59">
        <v>913</v>
      </c>
      <c r="D2" s="81">
        <f>C2/B2*100</f>
        <v>30.195793094324646</v>
      </c>
      <c r="E2" s="59">
        <v>72</v>
      </c>
      <c r="F2" s="27">
        <v>32.200000000000003</v>
      </c>
    </row>
    <row r="3" spans="1:6" x14ac:dyDescent="0.25">
      <c r="A3" s="44" t="s">
        <v>365</v>
      </c>
      <c r="B3" s="82">
        <v>1312</v>
      </c>
      <c r="C3" s="60">
        <v>585</v>
      </c>
      <c r="D3" s="82">
        <f t="shared" ref="D3:D13" si="0">C3/B3*100</f>
        <v>44.588414634146339</v>
      </c>
      <c r="E3" s="60">
        <v>22</v>
      </c>
      <c r="F3" s="27">
        <v>38.799999999999997</v>
      </c>
    </row>
    <row r="4" spans="1:6" x14ac:dyDescent="0.25">
      <c r="A4" s="44" t="s">
        <v>366</v>
      </c>
      <c r="B4" s="82">
        <v>877</v>
      </c>
      <c r="C4" s="60">
        <v>413</v>
      </c>
      <c r="D4" s="82">
        <f t="shared" si="0"/>
        <v>47.092360319270234</v>
      </c>
      <c r="E4" s="60">
        <v>9</v>
      </c>
      <c r="F4" s="27">
        <v>46.6</v>
      </c>
    </row>
    <row r="5" spans="1:6" x14ac:dyDescent="0.25">
      <c r="A5" s="44" t="s">
        <v>367</v>
      </c>
      <c r="B5" s="82">
        <v>2633</v>
      </c>
      <c r="C5" s="60">
        <v>1229</v>
      </c>
      <c r="D5" s="82">
        <f t="shared" si="0"/>
        <v>46.676794530953288</v>
      </c>
      <c r="E5" s="60">
        <v>35</v>
      </c>
      <c r="F5" s="27">
        <v>36.5</v>
      </c>
    </row>
    <row r="6" spans="1:6" x14ac:dyDescent="0.25">
      <c r="A6" s="44" t="s">
        <v>368</v>
      </c>
      <c r="B6" s="82">
        <v>1937</v>
      </c>
      <c r="C6" s="70">
        <v>832</v>
      </c>
      <c r="D6" s="82">
        <f t="shared" si="0"/>
        <v>42.95302013422819</v>
      </c>
      <c r="E6" s="60">
        <v>49</v>
      </c>
      <c r="F6" s="27">
        <v>38.200000000000003</v>
      </c>
    </row>
    <row r="7" spans="1:6" x14ac:dyDescent="0.25">
      <c r="A7" s="44" t="s">
        <v>369</v>
      </c>
      <c r="B7" s="82">
        <v>658</v>
      </c>
      <c r="C7" s="60">
        <v>319</v>
      </c>
      <c r="D7" s="82">
        <f t="shared" si="0"/>
        <v>48.480243161094229</v>
      </c>
      <c r="E7" s="60">
        <v>4</v>
      </c>
      <c r="F7" s="27">
        <v>36.200000000000003</v>
      </c>
    </row>
    <row r="8" spans="1:6" x14ac:dyDescent="0.25">
      <c r="A8" s="44" t="s">
        <v>370</v>
      </c>
      <c r="B8" s="82">
        <v>602</v>
      </c>
      <c r="C8" s="60">
        <v>247</v>
      </c>
      <c r="D8" s="82">
        <f t="shared" si="0"/>
        <v>41.029900332225914</v>
      </c>
      <c r="E8" s="60">
        <v>3</v>
      </c>
      <c r="F8" s="27">
        <v>34.700000000000003</v>
      </c>
    </row>
    <row r="9" spans="1:6" x14ac:dyDescent="0.25">
      <c r="A9" s="44" t="s">
        <v>371</v>
      </c>
      <c r="B9" s="82">
        <v>1267</v>
      </c>
      <c r="C9" s="60">
        <v>524</v>
      </c>
      <c r="D9" s="82">
        <f t="shared" si="0"/>
        <v>41.357537490134177</v>
      </c>
      <c r="E9" s="60">
        <v>16</v>
      </c>
      <c r="F9" s="27">
        <v>31.5</v>
      </c>
    </row>
    <row r="10" spans="1:6" x14ac:dyDescent="0.25">
      <c r="A10" s="44" t="s">
        <v>372</v>
      </c>
      <c r="B10" s="82">
        <v>1184</v>
      </c>
      <c r="C10" s="60">
        <v>626</v>
      </c>
      <c r="D10" s="82">
        <f t="shared" si="0"/>
        <v>52.871621621621621</v>
      </c>
      <c r="E10" s="60">
        <v>9</v>
      </c>
      <c r="F10" s="27">
        <v>60.6</v>
      </c>
    </row>
    <row r="11" spans="1:6" x14ac:dyDescent="0.25">
      <c r="A11" s="42" t="s">
        <v>485</v>
      </c>
      <c r="B11" s="84">
        <v>13493.6</v>
      </c>
      <c r="C11" s="71">
        <v>5688</v>
      </c>
      <c r="D11" s="84">
        <f t="shared" si="0"/>
        <v>42.153317128120001</v>
      </c>
      <c r="E11" s="65">
        <v>219</v>
      </c>
      <c r="F11" s="41">
        <v>36.700000000000003</v>
      </c>
    </row>
    <row r="12" spans="1:6" ht="15.75" thickBot="1" x14ac:dyDescent="0.3">
      <c r="A12" s="42" t="s">
        <v>486</v>
      </c>
      <c r="B12" s="84">
        <v>6990</v>
      </c>
      <c r="C12" s="65">
        <v>2501</v>
      </c>
      <c r="D12" s="84">
        <f t="shared" si="0"/>
        <v>35.779685264663804</v>
      </c>
      <c r="E12" s="65">
        <v>50</v>
      </c>
      <c r="F12" s="40">
        <v>30.2</v>
      </c>
    </row>
    <row r="13" spans="1:6" ht="15.75" thickBot="1" x14ac:dyDescent="0.3">
      <c r="A13" s="43" t="s">
        <v>678</v>
      </c>
      <c r="B13" s="85">
        <v>20483.599999999999</v>
      </c>
      <c r="C13" s="72">
        <v>8189</v>
      </c>
      <c r="D13" s="85">
        <f t="shared" si="0"/>
        <v>39.978324122712806</v>
      </c>
      <c r="E13" s="66">
        <v>269</v>
      </c>
      <c r="F13" s="39">
        <v>34.700000000000003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List of Appendices</vt:lpstr>
      <vt:lpstr>Appendix 2.1</vt:lpstr>
      <vt:lpstr>Appendix 2.2</vt:lpstr>
      <vt:lpstr>Appendix 3</vt:lpstr>
      <vt:lpstr>Appendix 4</vt:lpstr>
      <vt:lpstr>Appendix 5</vt:lpstr>
      <vt:lpstr>Appendix 6.1</vt:lpstr>
      <vt:lpstr>Appendix 6.2</vt:lpstr>
      <vt:lpstr>Appendix 7</vt:lpstr>
      <vt:lpstr>Appendix 8</vt:lpstr>
      <vt:lpstr>Appendix 9</vt:lpstr>
      <vt:lpstr>Appendix 10</vt:lpstr>
      <vt:lpstr>Appendix 11</vt:lpstr>
      <vt:lpstr>Appendix 12</vt:lpstr>
      <vt:lpstr>'List of Appendices'!_Toc520905681</vt:lpstr>
      <vt:lpstr>'List of Appendices'!_Toc520905682</vt:lpstr>
      <vt:lpstr>'List of Appendices'!_Toc520905683</vt:lpstr>
      <vt:lpstr>'List of Appendices'!_Toc520905684</vt:lpstr>
      <vt:lpstr>'List of Appendices'!_Toc520905685</vt:lpstr>
      <vt:lpstr>'List of Appendices'!_Toc520905686</vt:lpstr>
      <vt:lpstr>'List of Appendices'!_Toc520905687</vt:lpstr>
      <vt:lpstr>'List of Appendices'!_Toc520905688</vt:lpstr>
      <vt:lpstr>'List of Appendices'!_Toc520905689</vt:lpstr>
      <vt:lpstr>'List of Appendices'!_Toc520905690</vt:lpstr>
      <vt:lpstr>'List of Appendices'!_Toc520905691</vt:lpstr>
      <vt:lpstr>'List of Appendices'!_Toc520905692</vt:lpstr>
      <vt:lpstr>'List of Appendices'!_Toc520905694</vt:lpstr>
      <vt:lpstr>'Appendix 11'!Print_Titles</vt:lpstr>
      <vt:lpstr>'Appendix 12'!Print_Titles</vt:lpstr>
      <vt:lpstr>'Appendix 2.1'!Print_Titles</vt:lpstr>
      <vt:lpstr>'Appendix 2.2'!Print_Titles</vt:lpstr>
      <vt:lpstr>'Appendix 6.1'!Print_Titles</vt:lpstr>
      <vt:lpstr>'Appendix 6.2'!Print_Titles</vt:lpstr>
      <vt:lpstr>'List of Appendices'!Print_Titles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cp:lastPrinted>2019-06-20T09:18:12Z</cp:lastPrinted>
  <dcterms:created xsi:type="dcterms:W3CDTF">2018-08-01T16:51:47Z</dcterms:created>
  <dcterms:modified xsi:type="dcterms:W3CDTF">2019-08-16T11:49:59Z</dcterms:modified>
</cp:coreProperties>
</file>